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3840" windowHeight="3120" activeTab="1"/>
  </bookViews>
  <sheets>
    <sheet name="Dati" sheetId="1" r:id="rId1"/>
    <sheet name="Rezultāti" sheetId="2" r:id="rId2"/>
    <sheet name="Sheet3" sheetId="3" r:id="rId3"/>
  </sheets>
  <definedNames/>
  <calcPr fullCalcOnLoad="1"/>
</workbook>
</file>

<file path=xl/comments2.xml><?xml version="1.0" encoding="utf-8"?>
<comments xmlns="http://schemas.openxmlformats.org/spreadsheetml/2006/main">
  <authors>
    <author>ilu</author>
  </authors>
  <commentList>
    <comment ref="A190" authorId="0">
      <text>
        <r>
          <rPr>
            <b/>
            <sz val="8"/>
            <rFont val="Tahoma"/>
            <family val="0"/>
          </rPr>
          <t>ilu:</t>
        </r>
        <r>
          <rPr>
            <sz val="8"/>
            <rFont val="Tahoma"/>
            <family val="0"/>
          </rPr>
          <t xml:space="preserve">
Paša prakse, pieredze, izglītība (21 atb.)
No Interneta (17 atb.)
No ģimenes locekļiem, paziņām (9 atb.)
No kredītiestādes darbiniekiem (6 atb.)
No normatīviem aktiem (5 atb.)
No jurista (4 atb.)
No pašvaldības (3 atb.)
Darbs saistīts ar nekustamiem īpašumiem (2 atb.)
No SIA „Metrum” (1 atb.)
No dažādiem informācijas avotiem (1 atb.)</t>
        </r>
      </text>
    </comment>
    <comment ref="A234" authorId="0">
      <text>
        <r>
          <rPr>
            <b/>
            <sz val="8"/>
            <rFont val="Tahoma"/>
            <family val="0"/>
          </rPr>
          <t>ilu:</t>
        </r>
        <r>
          <rPr>
            <sz val="8"/>
            <rFont val="Tahoma"/>
            <family val="0"/>
          </rPr>
          <t xml:space="preserve">
Nekustama īpašuma pirmreizēja reģistrācija (5 atb.)
Namu pārvaldes izpildraksta reģistrācija (1 atb.)
Tiesvedība (1 atb.)
Juridiskas personas pārstāvība (1 atb.)
Tiesību pārgrozīšana (1 atb.)
Uzvārda maiņa (1 atb.)
</t>
        </r>
      </text>
    </comment>
    <comment ref="A298" authorId="0">
      <text>
        <r>
          <rPr>
            <b/>
            <sz val="8"/>
            <rFont val="Tahoma"/>
            <family val="0"/>
          </rPr>
          <t>ilu:</t>
        </r>
        <r>
          <rPr>
            <sz val="8"/>
            <rFont val="Tahoma"/>
            <family val="0"/>
          </rPr>
          <t xml:space="preserve">
Bankas darbinieki
Darījumā iesaistītie ģimenes locekļi
</t>
        </r>
      </text>
    </comment>
    <comment ref="A333" authorId="0">
      <text>
        <r>
          <rPr>
            <b/>
            <sz val="8"/>
            <rFont val="Tahoma"/>
            <family val="0"/>
          </rPr>
          <t>ilu:</t>
        </r>
        <r>
          <rPr>
            <sz val="8"/>
            <rFont val="Tahoma"/>
            <family val="0"/>
          </rPr>
          <t xml:space="preserve">
Rīgas domes iestādes Vāgnera ielā</t>
        </r>
      </text>
    </comment>
    <comment ref="B423" authorId="0">
      <text>
        <r>
          <rPr>
            <b/>
            <sz val="8"/>
            <rFont val="Tahoma"/>
            <family val="0"/>
          </rPr>
          <t>ilu:</t>
        </r>
        <r>
          <rPr>
            <sz val="8"/>
            <rFont val="Tahoma"/>
            <family val="0"/>
          </rPr>
          <t xml:space="preserve">
Darbinieki nepiemēroti apģērbušies
Nav iespējams pierakstīties (obligāti jāgaida rindā) 
Nevar uz vietas norēķināties citā veidā
Neelastīga pieeja klientiem
Nav skaidrs, kā visu reģistrēt
Nekvalificēts personāls
</t>
        </r>
      </text>
    </comment>
    <comment ref="D423" authorId="0">
      <text>
        <r>
          <rPr>
            <b/>
            <sz val="8"/>
            <rFont val="Tahoma"/>
            <family val="0"/>
          </rPr>
          <t>ilu:</t>
        </r>
        <r>
          <rPr>
            <sz val="8"/>
            <rFont val="Tahoma"/>
            <family val="0"/>
          </rPr>
          <t xml:space="preserve">
Iestādes atrašanās Vecrīgā</t>
        </r>
      </text>
    </comment>
    <comment ref="A423" authorId="0">
      <text>
        <r>
          <rPr>
            <b/>
            <sz val="8"/>
            <rFont val="Tahoma"/>
            <family val="0"/>
          </rPr>
          <t>ilu:</t>
        </r>
        <r>
          <rPr>
            <sz val="8"/>
            <rFont val="Tahoma"/>
            <family val="0"/>
          </rPr>
          <t xml:space="preserve">
Grūti sazināties krievu valodā
Būtiskas atšķirības klientu apkalpošanā Rīgā un rajonos
Grūti kārtot jautājumus pa tālruni
Pārāk daudz darbinieku iesaistīti izpildē, notiek kontrole pār kontroli.
Pa telefonu nesniedz informaciju
Garš izpildes laiks (2 atb.)
</t>
        </r>
      </text>
    </comment>
    <comment ref="A495" authorId="0">
      <text>
        <r>
          <rPr>
            <b/>
            <sz val="8"/>
            <rFont val="Tahoma"/>
            <family val="0"/>
          </rPr>
          <t>ilu:</t>
        </r>
        <r>
          <rPr>
            <sz val="8"/>
            <rFont val="Tahoma"/>
            <family val="0"/>
          </rPr>
          <t xml:space="preserve">
Valsts institūcijai vai notāram (atkarībā no izmaksām)
Nekustama īpašuma aģentam
Ģimenes locekļiem, draugiem vai kādai citai formai atkarībā no summas.
</t>
        </r>
      </text>
    </comment>
    <comment ref="A702" authorId="0">
      <text>
        <r>
          <rPr>
            <b/>
            <sz val="8"/>
            <rFont val="Tahoma"/>
            <family val="0"/>
          </rPr>
          <t>ilu:</t>
        </r>
        <r>
          <rPr>
            <sz val="8"/>
            <rFont val="Tahoma"/>
            <family val="0"/>
          </rPr>
          <t xml:space="preserve">
Nekustamā īpašuma aģents (3atb.)
Finanšu speciālists
Starpnieks
Celtnieks
Autovadītājs
Ceļu projektētājs
Dekorators
Izdevniecības darbinieks
Mērnieks
</t>
        </r>
      </text>
    </comment>
  </commentList>
</comments>
</file>

<file path=xl/sharedStrings.xml><?xml version="1.0" encoding="utf-8"?>
<sst xmlns="http://schemas.openxmlformats.org/spreadsheetml/2006/main" count="1421" uniqueCount="226">
  <si>
    <t>F1</t>
  </si>
  <si>
    <t>F2</t>
  </si>
  <si>
    <t>P1</t>
  </si>
  <si>
    <t>P2</t>
  </si>
  <si>
    <t>P3</t>
  </si>
  <si>
    <t>P4</t>
  </si>
  <si>
    <t>P5</t>
  </si>
  <si>
    <t>P6</t>
  </si>
  <si>
    <t>P7</t>
  </si>
  <si>
    <t>P8</t>
  </si>
  <si>
    <t>P9</t>
  </si>
  <si>
    <t>P10</t>
  </si>
  <si>
    <t>P11</t>
  </si>
  <si>
    <t>P12</t>
  </si>
  <si>
    <t>P13</t>
  </si>
  <si>
    <t>P14</t>
  </si>
  <si>
    <t>P15</t>
  </si>
  <si>
    <t>P16</t>
  </si>
  <si>
    <t>P17</t>
  </si>
  <si>
    <t>P18</t>
  </si>
  <si>
    <t>P19</t>
  </si>
  <si>
    <t>P20</t>
  </si>
  <si>
    <t>P21</t>
  </si>
  <si>
    <t>R1</t>
  </si>
  <si>
    <t>R2</t>
  </si>
  <si>
    <t>R3</t>
  </si>
  <si>
    <t>R4</t>
  </si>
  <si>
    <t>R5</t>
  </si>
  <si>
    <t>R6</t>
  </si>
  <si>
    <t>Datums</t>
  </si>
  <si>
    <t>Vieta</t>
  </si>
  <si>
    <t>Nekustamā īpašuma reģistrā</t>
  </si>
  <si>
    <t>Zemesgrāmatā</t>
  </si>
  <si>
    <t>Liepāja</t>
  </si>
  <si>
    <t>08.11.07</t>
  </si>
  <si>
    <t>Sigulda</t>
  </si>
  <si>
    <t>11.11.07</t>
  </si>
  <si>
    <t>Rīga</t>
  </si>
  <si>
    <t>06.11.07</t>
  </si>
  <si>
    <t>visi</t>
  </si>
  <si>
    <t>02.11.07</t>
  </si>
  <si>
    <t>05.11.07</t>
  </si>
  <si>
    <t>Cēsis</t>
  </si>
  <si>
    <t>Saulkrasti</t>
  </si>
  <si>
    <t>Artūrs</t>
  </si>
  <si>
    <t>07.11.07</t>
  </si>
  <si>
    <t>01.11.07</t>
  </si>
  <si>
    <t>Daugavpils</t>
  </si>
  <si>
    <t>Aizkraukle</t>
  </si>
  <si>
    <t>Jurmala</t>
  </si>
  <si>
    <t>12.11.07</t>
  </si>
  <si>
    <t>Deniss</t>
  </si>
  <si>
    <t>09.11.07</t>
  </si>
  <si>
    <t>31.10.07</t>
  </si>
  <si>
    <t>Jūrmala</t>
  </si>
  <si>
    <t>13.11.07</t>
  </si>
  <si>
    <t>Kirils</t>
  </si>
  <si>
    <t>x</t>
  </si>
  <si>
    <t>Rajoni</t>
  </si>
  <si>
    <t>Andžs</t>
  </si>
  <si>
    <t>VK</t>
  </si>
  <si>
    <t>1 - Rīga</t>
  </si>
  <si>
    <t>2 - Republikas pilsēta</t>
  </si>
  <si>
    <t>3 - Lauku rajons</t>
  </si>
  <si>
    <t>F1. Lūdzu norādiet Jūsu vecumu</t>
  </si>
  <si>
    <t>25-29</t>
  </si>
  <si>
    <t>30-34</t>
  </si>
  <si>
    <t>35-39</t>
  </si>
  <si>
    <t>40-44</t>
  </si>
  <si>
    <t>45-49</t>
  </si>
  <si>
    <t>50-54</t>
  </si>
  <si>
    <t>55-59</t>
  </si>
  <si>
    <t>60-65</t>
  </si>
  <si>
    <t>Kopā:</t>
  </si>
  <si>
    <t>F2. Lūdzu norādiet Jūsu pieredzi darījumos ar nekustamu īpašumu.</t>
  </si>
  <si>
    <t>Vairākkārtīgi iesaistīts darījumos ar nekustamu īpašumu pagātnē</t>
  </si>
  <si>
    <t>Šobrīd iesaistīts darījumā ar nekustamu īpašumu, kas nav pirmais darījums</t>
  </si>
  <si>
    <t>Šobrīd iesaistīts darījumā ar nekustamu īpašumu, kas ir pirmais darījums</t>
  </si>
  <si>
    <t xml:space="preserve">P1. Vai Jūs uztverat darījuma ar nekustamu īpašumu reģistrēšanu Nekustamā īpašuma valsts kadastra reģistrā un zemesgrāmatā kā pasākumu, kas aizsargā Jūsu tiesības? </t>
  </si>
  <si>
    <t>NĪVKR</t>
  </si>
  <si>
    <t>Jā, noteikti</t>
  </si>
  <si>
    <t>Daļēji</t>
  </si>
  <si>
    <t>Grūti teikt</t>
  </si>
  <si>
    <t>Nē</t>
  </si>
  <si>
    <t>P2. Kāda ir Jūsu galvenā motivācija darījuma ar nekustamo īpašuma reģistrēšanai Nekustamā īpašuma valsts kadastra reģistrā un zemesgrāmatā?</t>
  </si>
  <si>
    <t>Tas ir noteikts likumdošanas aktos</t>
  </si>
  <si>
    <t>Lai varētu pabeigt darījumu</t>
  </si>
  <si>
    <t>Lai nodrošinātu savas tiesības uz nekustamu īpašumu</t>
  </si>
  <si>
    <t>Lai iegūtu īpašuma dokumentu</t>
  </si>
  <si>
    <t>P3. Kādas pēc Jūsu domām ir Nekustamā īpašuma valsts kadastra reģistra un zemesgrāmatas funkcijas darījumā ar nekustamu īpašumu?</t>
  </si>
  <si>
    <t>Reģistrēt nekustama īpašuma sastāvu (zemes gabali, ēkas, dzīvokļi)</t>
  </si>
  <si>
    <t>Noteikt nekustama īpašuma vērtību</t>
  </si>
  <si>
    <t>Piešķirt kadastra numuru</t>
  </si>
  <si>
    <t>Izsniegt kadastra izziņu</t>
  </si>
  <si>
    <t>Izsniegt nekustama īpašuma robežu plānu</t>
  </si>
  <si>
    <t>Reģistrēt īpašuma tiesības uz nekustamu īpašumu</t>
  </si>
  <si>
    <t>Reģistrēt nekustama īpašuma apgrūtinājumus un tiesību aprobežojumus</t>
  </si>
  <si>
    <t>Reģistrēt hipotekāros kredītus</t>
  </si>
  <si>
    <t>Izsniegt īpašumu apliecinošus dokumentus</t>
  </si>
  <si>
    <t>Grūti pateikt</t>
  </si>
  <si>
    <t>P4. Vai Jums ir skaidra darījuma ar nekustamu īpašumu vispārējā reģistrēšanas kārtība (nepieciešamie dokumenti, veicamās darbības, apmeklējamās institūcijas, sagaidāmās izmaksas, patērētais laiks)?</t>
  </si>
  <si>
    <t>Jā, pilnībā</t>
  </si>
  <si>
    <t>Jā, galvenajos vilcienos</t>
  </si>
  <si>
    <t>Daļēji vai ļoti aptuveni</t>
  </si>
  <si>
    <t xml:space="preserve">P5. Vai Jums ir skaidra darījuma ar nekustamu īpašumu reģistrēšanas kārtība Nekustamā īpašuma valsts kadastra reģistrā un zemesgrāmatā (nepieciešamie dokumenti, sagaidāmās izmaksas, patērētais laiks)? </t>
  </si>
  <si>
    <t>%</t>
  </si>
  <si>
    <t>Skaits</t>
  </si>
  <si>
    <t>P6. No kurienes Jūs ieguvāt informāciju par darījuma ar nekustamu īpašumu reģistrēšanas kārtību?</t>
  </si>
  <si>
    <t>No darījuma partnera</t>
  </si>
  <si>
    <t>No zvērināta notāra</t>
  </si>
  <si>
    <t>No nekustama īpašuma aģenta</t>
  </si>
  <si>
    <t>No publikācijām presē</t>
  </si>
  <si>
    <t>No ziņojuma dēļa reģistrēšanas iestādē</t>
  </si>
  <si>
    <t>No informācijas bukleta</t>
  </si>
  <si>
    <t>No reģistrēšanas iestādes darbiniekiem</t>
  </si>
  <si>
    <t>Citā veidā</t>
  </si>
  <si>
    <t>P7. Kāda veida ir Jūsu pēdējais darījums ar nekustamu īpašumu?</t>
  </si>
  <si>
    <t>Īpašuma pirkšana/pārdošana</t>
  </si>
  <si>
    <t>Īpašuma daļas pirkšana/pārdošana</t>
  </si>
  <si>
    <t>Īpašuma dāvināšana</t>
  </si>
  <si>
    <t>Īpašuma mantošana</t>
  </si>
  <si>
    <t>Īpašuma apgrūtināšana</t>
  </si>
  <si>
    <t>Īpašuma ieķīlāšana</t>
  </si>
  <si>
    <t>Ķīlas dzēšana</t>
  </si>
  <si>
    <t>Cita veida darījums</t>
  </si>
  <si>
    <t>P8. Vai darījumu ar nekustamu īpašumu Jūs kārtojat un reģistrējat pats/i?</t>
  </si>
  <si>
    <t>Jā</t>
  </si>
  <si>
    <t>P9. Kas palīdz kārtot Jūsu darījumu ar nekustamu īpašumu?</t>
  </si>
  <si>
    <t>Nekustama īpašuma aģents</t>
  </si>
  <si>
    <t>Zvērināts notārs</t>
  </si>
  <si>
    <t>Advokāts vai jurists</t>
  </si>
  <si>
    <t>Citā veida palīdzība</t>
  </si>
  <si>
    <t>P10. Cik reizes Jums nācās apmeklēt iestādes, lai reģistrētu pēdējo darījumu ar nekustamu īpašumu</t>
  </si>
  <si>
    <t>Kredītiestādi (banku)</t>
  </si>
  <si>
    <t>1x</t>
  </si>
  <si>
    <t>2x</t>
  </si>
  <si>
    <t>3x</t>
  </si>
  <si>
    <t>4x</t>
  </si>
  <si>
    <t>5x un vairāk</t>
  </si>
  <si>
    <t>Vidēji</t>
  </si>
  <si>
    <t>Valsts zemes dienestu (%)</t>
  </si>
  <si>
    <t>Valsts zemes dienestu (skaits)</t>
  </si>
  <si>
    <t>Zemesgrāmatas nodaļu (skaits)</t>
  </si>
  <si>
    <t>Zemesgrāmatas nodaļu (%)</t>
  </si>
  <si>
    <t>Pašvaldību (skaits)</t>
  </si>
  <si>
    <t>Pašvaldību (%)</t>
  </si>
  <si>
    <t>Zvērinātu notāru (skaits)</t>
  </si>
  <si>
    <t>Zvērinātu notāru (%)</t>
  </si>
  <si>
    <t>Kredītiestādi (%)</t>
  </si>
  <si>
    <t>Citu valsts iestādi (skaits)</t>
  </si>
  <si>
    <t>Citu valsts iestādi (%)</t>
  </si>
  <si>
    <t>Kopā</t>
  </si>
  <si>
    <t>P11. Kā Jūs novērtējat klientu apkalpošanas kvalitāti Valsts zemes dienesta nodaļā un Zemesgrāmatas nodaļā?</t>
  </si>
  <si>
    <t>Ļoti laba</t>
  </si>
  <si>
    <t>Laba</t>
  </si>
  <si>
    <t>Apmierinoša</t>
  </si>
  <si>
    <t>Slikta</t>
  </si>
  <si>
    <t>Ļoti slikta</t>
  </si>
  <si>
    <t>P12. Kādi trūkumi klientu apkalpošanā pēc Jūsu domām ir novērojami Valsts zemes dienesta nodaļā un Zemesgrāmatas nodaļā?</t>
  </si>
  <si>
    <t>Nepiemērotas uzgaidīšanas telpas</t>
  </si>
  <si>
    <t>Gara, slikti organizēta rindas kārtība</t>
  </si>
  <si>
    <t>Nelaipns personāls</t>
  </si>
  <si>
    <t>Nepietiekoša vai nesaprotama informācija par apkalpošanas/reģistrēšanas kārtību</t>
  </si>
  <si>
    <t>Pārāk ilgs reģistrēšanas izpildes laiks</t>
  </si>
  <si>
    <t>Grūti vai neiespējami noskaidrot darījuma reģistrācijas statusu (stāvokli)</t>
  </si>
  <si>
    <t>Noteiktajā laikā reģistrācija nav veikta vai nav izgatavoti prasītie dokumenti</t>
  </si>
  <si>
    <t>No klienta tiek pieprasīti dokumenti, kurus izdod citi valsts reģistri</t>
  </si>
  <si>
    <t>Citi trūkumi</t>
  </si>
  <si>
    <t>P13. Kādus uzlabojumus klientu apkalpošanā pēc Jūsu domām nepieciešams izdarīt Valsts zemes dienesta nodaļā un Zemesgrāmatas nodaļā?</t>
  </si>
  <si>
    <t>Atbildes ir brīvā tekstā, apkopojums - Word dokumentā</t>
  </si>
  <si>
    <t>P14. Vai Jūs uzticētu veikt nekustamā īpašuma darījuma reģistrāciju starpniecības institūcijai (vienas pieturas aģentūrai)?</t>
  </si>
  <si>
    <t>Iespējams, atkarībā no darījuma</t>
  </si>
  <si>
    <t>P15. Kādai starpniecības formai Jūs dotu priekšroku?</t>
  </si>
  <si>
    <t>Valsts institūcijai</t>
  </si>
  <si>
    <t>Privātai struktūrai</t>
  </si>
  <si>
    <t>Zvērinātam notāram</t>
  </si>
  <si>
    <t>Citai formai</t>
  </si>
  <si>
    <t>Visām augšminētām</t>
  </si>
  <si>
    <t>P16. Vai Jūs piekristu papildus samaksai par starpniecības pakalpojumu?</t>
  </si>
  <si>
    <t>Jā, ja šī samaksa būtiski nepalielina reģistrēšanas izdevumus</t>
  </si>
  <si>
    <t>P17. Vai Jūs pieprasāt vai esat pieprasījuši informāciju no Nekustamā īpašuma valsts kadastra reģistra un zemesgrāmatas par citiem nekustamiem īpašumiem?</t>
  </si>
  <si>
    <t>Jā, regulāri</t>
  </si>
  <si>
    <t>Jā, dažkārt</t>
  </si>
  <si>
    <t>P18. Kādā veidā Jūs saņemat informāciju no Nekustamā īpašuma valsts kadastra reģistra un zemesgrāmatas par citiem nekustamiem īpašumiem?</t>
  </si>
  <si>
    <t>Griežoties personīgi reģistrācijas nodaļā</t>
  </si>
  <si>
    <t>Griežoties personīgi reģistra centrālajā institūcijā</t>
  </si>
  <si>
    <t>Izmantojot reģistra institūcijas sniegtos Interneta pakalpojumus</t>
  </si>
  <si>
    <t>Izmantojot starpnieku (Hanzanet, Lursoft) sniegtos Interneta pakalpojumus</t>
  </si>
  <si>
    <t>P19. Vai Jūs apmierina informācijas sniegšanas pakalpojums no Nekustamā īpašuma valsts kadastra reģistra un zemesgrāmatas?</t>
  </si>
  <si>
    <t>P20. Kādus uzlabojumus pēc Jūsu domām nepieciešams veikt informācijas sniegšanas pakalpojumos no Nekustamā īpašuma valsts kadastra reģistra un zemesgrāmatas?</t>
  </si>
  <si>
    <t>P21. Vai Jūs uzskatāt par nepieciešamu radīt vienas pieejas punktu informācijas saņemšanai par nekustamu īpašumu no Nekustamā īpašuma valsts kadastra reģistra un zemesgrāmatas?</t>
  </si>
  <si>
    <t>Būtu lietderīgi</t>
  </si>
  <si>
    <t>Nav nepieciešams</t>
  </si>
  <si>
    <t>R1. Lūdzu norādiet Jūsu pilsonības statusu.</t>
  </si>
  <si>
    <t>Latvijas Republikas pilsonis</t>
  </si>
  <si>
    <t>Latvijas Republikas nepilsonis</t>
  </si>
  <si>
    <t>Ārvalstnieks</t>
  </si>
  <si>
    <t>R2. Lūdzu norādiet Jūsu ģimenes stāvokli.</t>
  </si>
  <si>
    <t>Neprecējies/neprecējusies</t>
  </si>
  <si>
    <t>Laulībā</t>
  </si>
  <si>
    <t>Atraitnis/atraitne</t>
  </si>
  <si>
    <t>Šķirtenis/škirtene</t>
  </si>
  <si>
    <t>R3. Lūdzu sniedziet ziņas par Jūsu izglītību.</t>
  </si>
  <si>
    <t>Pamatskolas izglītība(1-4. klases)</t>
  </si>
  <si>
    <t>Nepabeigta vidējā izglītība (1-9.klases)</t>
  </si>
  <si>
    <t>Vidējā izglītība</t>
  </si>
  <si>
    <t>Vidējā speciālā izglītība</t>
  </si>
  <si>
    <t>Augstākā izglītība</t>
  </si>
  <si>
    <t>R4. Vai Jūs šobrīd esat nodarbināts?</t>
  </si>
  <si>
    <t>R5. Kādā sektorā Jūs esat nodarbināts/a?</t>
  </si>
  <si>
    <t>Valsts sektorā</t>
  </si>
  <si>
    <t>Privātā sektorā</t>
  </si>
  <si>
    <t>R6. Kāds ir Jūsu nodarbošanās raksturs?</t>
  </si>
  <si>
    <t>Izglītības darbinieks</t>
  </si>
  <si>
    <t>Sociālās sfēras vai veselības aizsardzības darbinieks</t>
  </si>
  <si>
    <t>Valsts iestādes darbinieks</t>
  </si>
  <si>
    <t>Jurists</t>
  </si>
  <si>
    <t>Nodarbināts rūpniecībā</t>
  </si>
  <si>
    <t>Nodarbināts pakalpojumu sektorā</t>
  </si>
  <si>
    <t>Privāts uzņēmējs, ietverot pašnodarbinātu personu</t>
  </si>
  <si>
    <t>Nodarbināts lauksaimniecībā</t>
  </si>
  <si>
    <t>Rīgas pilsētā</t>
  </si>
  <si>
    <t>Republikas pilsētās</t>
  </si>
  <si>
    <t>Lauku rajonos</t>
  </si>
  <si>
    <t>VVDZ</t>
  </si>
  <si>
    <t>Cits nodarbošanās veids</t>
  </si>
</sst>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quot;Yes&quot;;&quot;Yes&quot;;&quot;No&quot;"/>
    <numFmt numFmtId="179" formatCode="&quot;True&quot;;&quot;True&quot;;&quot;False&quot;"/>
    <numFmt numFmtId="180" formatCode="&quot;On&quot;;&quot;On&quot;;&quot;Off&quot;"/>
  </numFmts>
  <fonts count="16">
    <font>
      <sz val="10"/>
      <name val="Arial"/>
      <family val="0"/>
    </font>
    <font>
      <b/>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4"/>
      <name val="Arial"/>
      <family val="0"/>
    </font>
    <font>
      <sz val="8"/>
      <name val="Arial"/>
      <family val="0"/>
    </font>
    <font>
      <sz val="8.25"/>
      <name val="Arial"/>
      <family val="0"/>
    </font>
    <font>
      <sz val="5.75"/>
      <name val="Arial"/>
      <family val="0"/>
    </font>
    <font>
      <b/>
      <sz val="8"/>
      <name val="Arial"/>
      <family val="0"/>
    </font>
    <font>
      <b/>
      <sz val="8.5"/>
      <name val="Arial"/>
      <family val="0"/>
    </font>
    <font>
      <b/>
      <sz val="8.25"/>
      <name val="Arial"/>
      <family val="0"/>
    </font>
    <font>
      <sz val="6"/>
      <name val="Arial"/>
      <family val="0"/>
    </font>
    <font>
      <sz val="8"/>
      <name val="Tahoma"/>
      <family val="0"/>
    </font>
    <font>
      <b/>
      <sz val="8"/>
      <name val="Tahoma"/>
      <family val="0"/>
    </font>
  </fonts>
  <fills count="2">
    <fill>
      <patternFill/>
    </fill>
    <fill>
      <patternFill patternType="gray125"/>
    </fill>
  </fills>
  <borders count="28">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thin"/>
      <right style="medium"/>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style="medium"/>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0" fillId="0" borderId="4"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NumberFormat="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Font="1" applyBorder="1" applyAlignment="1">
      <alignment horizontal="center" vertical="center"/>
    </xf>
    <xf numFmtId="0" fontId="0" fillId="0" borderId="23" xfId="0" applyBorder="1" applyAlignment="1">
      <alignment horizontal="center" vertical="center"/>
    </xf>
    <xf numFmtId="0" fontId="1" fillId="0" borderId="0" xfId="0" applyFont="1" applyAlignment="1">
      <alignment/>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Fill="1" applyBorder="1" applyAlignment="1">
      <alignment horizontal="right" vertical="top" wrapText="1"/>
    </xf>
    <xf numFmtId="0" fontId="1" fillId="0" borderId="0" xfId="0" applyFont="1" applyAlignment="1">
      <alignment/>
    </xf>
    <xf numFmtId="0" fontId="1" fillId="0" borderId="0" xfId="0" applyFont="1" applyAlignment="1">
      <alignment wrapText="1"/>
    </xf>
    <xf numFmtId="0" fontId="3" fillId="0" borderId="0" xfId="0" applyFont="1" applyAlignment="1">
      <alignment wrapText="1"/>
    </xf>
    <xf numFmtId="0" fontId="0" fillId="0" borderId="0" xfId="0" applyAlignment="1">
      <alignment wrapText="1"/>
    </xf>
    <xf numFmtId="2" fontId="0" fillId="0" borderId="0" xfId="0" applyNumberFormat="1" applyAlignment="1">
      <alignment/>
    </xf>
    <xf numFmtId="0" fontId="0" fillId="0" borderId="0" xfId="0" applyAlignment="1">
      <alignment horizontal="right"/>
    </xf>
    <xf numFmtId="0" fontId="1" fillId="0" borderId="0" xfId="0" applyFont="1" applyAlignment="1">
      <alignment horizontal="right"/>
    </xf>
    <xf numFmtId="0" fontId="0" fillId="0" borderId="0" xfId="0" applyFont="1" applyAlignment="1">
      <alignment horizontal="right"/>
    </xf>
    <xf numFmtId="0" fontId="2" fillId="0" borderId="0" xfId="0" applyFont="1" applyFill="1" applyBorder="1" applyAlignment="1">
      <alignment horizontal="right" vertical="top" wrapText="1"/>
    </xf>
    <xf numFmtId="0" fontId="1" fillId="0" borderId="0" xfId="0" applyFont="1" applyAlignment="1">
      <alignment horizontal="right" wrapText="1"/>
    </xf>
    <xf numFmtId="0" fontId="0" fillId="0" borderId="0" xfId="0" applyAlignment="1">
      <alignment horizontal="left" wrapText="1"/>
    </xf>
    <xf numFmtId="0" fontId="3" fillId="0" borderId="0" xfId="0" applyFont="1" applyFill="1" applyBorder="1" applyAlignment="1">
      <alignment horizontal="left" vertical="top" wrapText="1"/>
    </xf>
    <xf numFmtId="0" fontId="0" fillId="0" borderId="8"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49" fontId="1" fillId="0" borderId="27"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Rezultāti!$A$1</c:f>
              <c:strCache>
                <c:ptCount val="1"/>
                <c:pt idx="0">
                  <c:v>F1. Lūdzu norādiet Jūsu vecumu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Rezultāti!$A$2:$A$9</c:f>
              <c:strCache/>
            </c:strRef>
          </c:cat>
          <c:val>
            <c:numRef>
              <c:f>Rezultāti!$C$2:$C$9</c:f>
              <c:numCache/>
            </c:numRef>
          </c:val>
        </c:ser>
        <c:ser>
          <c:idx val="1"/>
          <c:order val="1"/>
          <c:tx>
            <c:strRef>
              <c:f>Rezultāti!$A$1</c:f>
              <c:strCache>
                <c:ptCount val="1"/>
                <c:pt idx="0">
                  <c:v>F1. Lūdzu norādiet Jūsu vecumu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Rezultāti!$A$2:$A$9</c:f>
              <c:strCache/>
            </c:strRef>
          </c:cat>
          <c:val>
            <c:numRef>
              <c:f>Rezultāti!$C$2:$C$9</c:f>
              <c:numCache/>
            </c:numRef>
          </c:val>
        </c:ser>
      </c:pieChart>
      <c:spPr>
        <a:noFill/>
        <a:ln>
          <a:noFill/>
        </a:ln>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Rezultāti!$A$270</c:f>
              <c:strCache>
                <c:ptCount val="1"/>
                <c:pt idx="0">
                  <c:v>P8. Vai darījumu ar nekustamu īpašumu Jūs kārtojat un reģistrējat pats/i?</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Rezultāti!$A$271:$A$273</c:f>
              <c:strCache/>
            </c:strRef>
          </c:cat>
          <c:val>
            <c:numRef>
              <c:f>Rezultāti!$C$271:$C$273</c:f>
              <c:numCache/>
            </c:numRef>
          </c:val>
        </c:ser>
      </c:pieChart>
      <c:spPr>
        <a:noFill/>
        <a:ln>
          <a:no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Rezultāti!$A$294</c:f>
              <c:strCache>
                <c:ptCount val="1"/>
                <c:pt idx="0">
                  <c:v>P9. Kas palīdz kārtot Jūsu darījumu ar nekustamu īpašumu?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Rezultāti!$A$295:$A$298</c:f>
              <c:strCache/>
            </c:strRef>
          </c:cat>
          <c:val>
            <c:numRef>
              <c:f>Rezultāti!$C$295:$C$298</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Rezultāti!$B$378</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Rezultāti!$A$379:$A$384</c:f>
              <c:strCache/>
            </c:strRef>
          </c:cat>
          <c:val>
            <c:numRef>
              <c:f>Rezultāti!$C$379:$C$384</c:f>
              <c:numCache/>
            </c:numRef>
          </c:val>
        </c:ser>
        <c:ser>
          <c:idx val="1"/>
          <c:order val="1"/>
          <c:tx>
            <c:strRef>
              <c:f>Rezultāti!$D$378</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Rezultāti!$A$379:$A$384</c:f>
              <c:strCache/>
            </c:strRef>
          </c:cat>
          <c:val>
            <c:numRef>
              <c:f>Rezultāti!$E$379:$E$384</c:f>
              <c:numCache/>
            </c:numRef>
          </c:val>
        </c:ser>
        <c:axId val="17664445"/>
        <c:axId val="24762278"/>
      </c:barChart>
      <c:catAx>
        <c:axId val="17664445"/>
        <c:scaling>
          <c:orientation val="maxMin"/>
        </c:scaling>
        <c:axPos val="l"/>
        <c:delete val="0"/>
        <c:numFmt formatCode="General" sourceLinked="1"/>
        <c:majorTickMark val="out"/>
        <c:minorTickMark val="none"/>
        <c:tickLblPos val="nextTo"/>
        <c:crossAx val="24762278"/>
        <c:crosses val="autoZero"/>
        <c:auto val="1"/>
        <c:lblOffset val="100"/>
        <c:tickLblSkip val="1"/>
        <c:noMultiLvlLbl val="0"/>
      </c:catAx>
      <c:valAx>
        <c:axId val="24762278"/>
        <c:scaling>
          <c:orientation val="minMax"/>
        </c:scaling>
        <c:axPos val="t"/>
        <c:title>
          <c:tx>
            <c:rich>
              <a:bodyPr vert="horz" rot="0" anchor="ctr"/>
              <a:lstStyle/>
              <a:p>
                <a:pPr algn="ctr">
                  <a:defRPr/>
                </a:pPr>
                <a:r>
                  <a:rPr lang="en-US" cap="none" sz="850" b="1" i="0" u="none" baseline="0">
                    <a:latin typeface="Arial"/>
                    <a:ea typeface="Arial"/>
                    <a:cs typeface="Arial"/>
                  </a:rPr>
                  <a:t>Procenti (%)</a:t>
                </a:r>
              </a:p>
            </c:rich>
          </c:tx>
          <c:layout/>
          <c:overlay val="0"/>
          <c:spPr>
            <a:noFill/>
            <a:ln>
              <a:noFill/>
            </a:ln>
          </c:spPr>
        </c:title>
        <c:majorGridlines/>
        <c:delete val="0"/>
        <c:numFmt formatCode="0" sourceLinked="0"/>
        <c:majorTickMark val="out"/>
        <c:minorTickMark val="none"/>
        <c:tickLblPos val="nextTo"/>
        <c:crossAx val="17664445"/>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Rezultāti!$B$414</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Rezultāti!$A$415:$A$423</c:f>
              <c:strCache/>
            </c:strRef>
          </c:cat>
          <c:val>
            <c:numRef>
              <c:f>Rezultāti!$C$415:$C$423</c:f>
              <c:numCache/>
            </c:numRef>
          </c:val>
        </c:ser>
        <c:ser>
          <c:idx val="1"/>
          <c:order val="1"/>
          <c:tx>
            <c:strRef>
              <c:f>Rezultāti!$D$414</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Rezultāti!$A$415:$A$423</c:f>
              <c:strCache/>
            </c:strRef>
          </c:cat>
          <c:val>
            <c:numRef>
              <c:f>Rezultāti!$E$415:$E$423</c:f>
              <c:numCache/>
            </c:numRef>
          </c:val>
        </c:ser>
        <c:axId val="21533911"/>
        <c:axId val="59587472"/>
      </c:barChart>
      <c:catAx>
        <c:axId val="21533911"/>
        <c:scaling>
          <c:orientation val="maxMin"/>
        </c:scaling>
        <c:axPos val="l"/>
        <c:delete val="0"/>
        <c:numFmt formatCode="General" sourceLinked="1"/>
        <c:majorTickMark val="out"/>
        <c:minorTickMark val="none"/>
        <c:tickLblPos val="nextTo"/>
        <c:crossAx val="59587472"/>
        <c:crosses val="autoZero"/>
        <c:auto val="0"/>
        <c:lblOffset val="100"/>
        <c:tickLblSkip val="1"/>
        <c:noMultiLvlLbl val="0"/>
      </c:catAx>
      <c:valAx>
        <c:axId val="59587472"/>
        <c:scaling>
          <c:orientation val="minMax"/>
        </c:scaling>
        <c:axPos val="t"/>
        <c:title>
          <c:tx>
            <c:rich>
              <a:bodyPr vert="horz" rot="0" anchor="ctr"/>
              <a:lstStyle/>
              <a:p>
                <a:pPr algn="ctr">
                  <a:defRPr/>
                </a:pPr>
                <a:r>
                  <a:rPr lang="en-US" cap="none" sz="800" b="1" i="0" u="none" baseline="0">
                    <a:latin typeface="Arial"/>
                    <a:ea typeface="Arial"/>
                    <a:cs typeface="Arial"/>
                  </a:rPr>
                  <a:t>Procenti (%)</a:t>
                </a:r>
              </a:p>
            </c:rich>
          </c:tx>
          <c:layout/>
          <c:overlay val="0"/>
          <c:spPr>
            <a:noFill/>
            <a:ln>
              <a:noFill/>
            </a:ln>
          </c:spPr>
        </c:title>
        <c:majorGridlines/>
        <c:delete val="0"/>
        <c:numFmt formatCode="0" sourceLinked="0"/>
        <c:majorTickMark val="out"/>
        <c:minorTickMark val="none"/>
        <c:tickLblPos val="nextTo"/>
        <c:crossAx val="21533911"/>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Rezultāti!$A$462</c:f>
              <c:strCache>
                <c:ptCount val="1"/>
                <c:pt idx="0">
                  <c:v>P14. Vai Jūs uzticētu veikt nekustamā īpašuma darījuma reģistrāciju starpniecības institūcijai (vienas pieturas aģentūrai)?</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Rezultāti!$A$463:$A$466</c:f>
              <c:strCache/>
            </c:strRef>
          </c:cat>
          <c:val>
            <c:numRef>
              <c:f>Rezultāti!$C$463:$C$466</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Rezultāti!$A$490</c:f>
              <c:strCache>
                <c:ptCount val="1"/>
                <c:pt idx="0">
                  <c:v>P15. Kādai starpniecības formai Jūs dotu priekšroku?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Rezultāti!$A$491:$A$495</c:f>
              <c:strCache/>
            </c:strRef>
          </c:cat>
          <c:val>
            <c:numRef>
              <c:f>Rezultāti!$C$491:$C$495</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Rezultāti!$A$522</c:f>
              <c:strCache>
                <c:ptCount val="1"/>
                <c:pt idx="0">
                  <c:v>P16. Vai Jūs piekristu papildus samaksai par starpniecības pakalpojumu?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Rezultāti!$A$523:$A$526</c:f>
              <c:strCache/>
            </c:strRef>
          </c:cat>
          <c:val>
            <c:numRef>
              <c:f>Rezultāti!$C$523:$C$526</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Rezultāti!$B$550</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Rezultāti!$A$551:$A$553</c:f>
              <c:strCache/>
            </c:strRef>
          </c:cat>
          <c:val>
            <c:numRef>
              <c:f>Rezultāti!$C$551:$C$553</c:f>
              <c:numCache/>
            </c:numRef>
          </c:val>
        </c:ser>
        <c:ser>
          <c:idx val="1"/>
          <c:order val="1"/>
          <c:tx>
            <c:strRef>
              <c:f>Rezultāti!$D$550</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Rezultāti!$A$551:$A$553</c:f>
              <c:strCache/>
            </c:strRef>
          </c:cat>
          <c:val>
            <c:numRef>
              <c:f>Rezultāti!$E$551:$E$553</c:f>
              <c:numCache/>
            </c:numRef>
          </c:val>
        </c:ser>
        <c:axId val="66525201"/>
        <c:axId val="61855898"/>
      </c:barChart>
      <c:catAx>
        <c:axId val="66525201"/>
        <c:scaling>
          <c:orientation val="maxMin"/>
        </c:scaling>
        <c:axPos val="l"/>
        <c:delete val="0"/>
        <c:numFmt formatCode="General" sourceLinked="1"/>
        <c:majorTickMark val="out"/>
        <c:minorTickMark val="none"/>
        <c:tickLblPos val="nextTo"/>
        <c:crossAx val="61855898"/>
        <c:crosses val="autoZero"/>
        <c:auto val="0"/>
        <c:lblOffset val="100"/>
        <c:tickLblSkip val="1"/>
        <c:noMultiLvlLbl val="0"/>
      </c:catAx>
      <c:valAx>
        <c:axId val="61855898"/>
        <c:scaling>
          <c:orientation val="minMax"/>
        </c:scaling>
        <c:axPos val="t"/>
        <c:title>
          <c:tx>
            <c:rich>
              <a:bodyPr vert="horz" rot="0" anchor="ctr"/>
              <a:lstStyle/>
              <a:p>
                <a:pPr algn="ctr">
                  <a:defRPr/>
                </a:pPr>
                <a:r>
                  <a:rPr lang="en-US" cap="none" sz="800" b="1" i="0" u="none" baseline="0">
                    <a:latin typeface="Arial"/>
                    <a:ea typeface="Arial"/>
                    <a:cs typeface="Arial"/>
                  </a:rPr>
                  <a:t>Procenti (%)</a:t>
                </a:r>
              </a:p>
            </c:rich>
          </c:tx>
          <c:layout/>
          <c:overlay val="0"/>
          <c:spPr>
            <a:noFill/>
            <a:ln>
              <a:noFill/>
            </a:ln>
          </c:spPr>
        </c:title>
        <c:majorGridlines/>
        <c:delete val="0"/>
        <c:numFmt formatCode="0" sourceLinked="0"/>
        <c:majorTickMark val="out"/>
        <c:minorTickMark val="none"/>
        <c:tickLblPos val="nextTo"/>
        <c:crossAx val="66525201"/>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Rezultāti!$B$574</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Rezultāti!$A$575:$A$579</c:f>
              <c:strCache/>
            </c:strRef>
          </c:cat>
          <c:val>
            <c:numRef>
              <c:f>Rezultāti!$C$575:$C$579</c:f>
              <c:numCache/>
            </c:numRef>
          </c:val>
        </c:ser>
        <c:ser>
          <c:idx val="1"/>
          <c:order val="1"/>
          <c:tx>
            <c:strRef>
              <c:f>Rezultāti!$D$574</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Rezultāti!$A$575:$A$579</c:f>
              <c:strCache/>
            </c:strRef>
          </c:cat>
          <c:val>
            <c:numRef>
              <c:f>Rezultāti!$E$575:$E$579</c:f>
              <c:numCache/>
            </c:numRef>
          </c:val>
        </c:ser>
        <c:axId val="19832171"/>
        <c:axId val="44271812"/>
      </c:barChart>
      <c:catAx>
        <c:axId val="19832171"/>
        <c:scaling>
          <c:orientation val="maxMin"/>
        </c:scaling>
        <c:axPos val="l"/>
        <c:delete val="0"/>
        <c:numFmt formatCode="General" sourceLinked="1"/>
        <c:majorTickMark val="out"/>
        <c:minorTickMark val="none"/>
        <c:tickLblPos val="nextTo"/>
        <c:crossAx val="44271812"/>
        <c:crosses val="autoZero"/>
        <c:auto val="0"/>
        <c:lblOffset val="100"/>
        <c:tickLblSkip val="1"/>
        <c:noMultiLvlLbl val="0"/>
      </c:catAx>
      <c:valAx>
        <c:axId val="44271812"/>
        <c:scaling>
          <c:orientation val="minMax"/>
        </c:scaling>
        <c:axPos val="t"/>
        <c:title>
          <c:tx>
            <c:rich>
              <a:bodyPr vert="horz" rot="0" anchor="ctr"/>
              <a:lstStyle/>
              <a:p>
                <a:pPr algn="ctr">
                  <a:defRPr/>
                </a:pPr>
                <a:r>
                  <a:rPr lang="en-US" cap="none" sz="800" b="1" i="0" u="none" baseline="0">
                    <a:latin typeface="Arial"/>
                    <a:ea typeface="Arial"/>
                    <a:cs typeface="Arial"/>
                  </a:rPr>
                  <a:t>Procenti (%)</a:t>
                </a:r>
              </a:p>
            </c:rich>
          </c:tx>
          <c:layout/>
          <c:overlay val="0"/>
          <c:spPr>
            <a:noFill/>
            <a:ln>
              <a:noFill/>
            </a:ln>
          </c:spPr>
        </c:title>
        <c:majorGridlines/>
        <c:delete val="0"/>
        <c:numFmt formatCode="0" sourceLinked="0"/>
        <c:majorTickMark val="out"/>
        <c:minorTickMark val="none"/>
        <c:tickLblPos val="nextTo"/>
        <c:crossAx val="19832171"/>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Rezultāti!$B$606</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Rezultāti!$A$607:$A$609</c:f>
              <c:strCache/>
            </c:strRef>
          </c:cat>
          <c:val>
            <c:numRef>
              <c:f>Rezultāti!$C$607:$C$609</c:f>
              <c:numCache/>
            </c:numRef>
          </c:val>
        </c:ser>
        <c:ser>
          <c:idx val="1"/>
          <c:order val="1"/>
          <c:tx>
            <c:strRef>
              <c:f>Rezultāti!$D$606</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Rezultāti!$A$607:$A$609</c:f>
              <c:strCache/>
            </c:strRef>
          </c:cat>
          <c:val>
            <c:numRef>
              <c:f>Rezultāti!$E$607:$E$609</c:f>
              <c:numCache/>
            </c:numRef>
          </c:val>
        </c:ser>
        <c:axId val="62901989"/>
        <c:axId val="29246990"/>
      </c:barChart>
      <c:catAx>
        <c:axId val="62901989"/>
        <c:scaling>
          <c:orientation val="maxMin"/>
        </c:scaling>
        <c:axPos val="l"/>
        <c:delete val="0"/>
        <c:numFmt formatCode="General" sourceLinked="1"/>
        <c:majorTickMark val="out"/>
        <c:minorTickMark val="none"/>
        <c:tickLblPos val="nextTo"/>
        <c:crossAx val="29246990"/>
        <c:crosses val="autoZero"/>
        <c:auto val="0"/>
        <c:lblOffset val="100"/>
        <c:tickLblSkip val="1"/>
        <c:noMultiLvlLbl val="0"/>
      </c:catAx>
      <c:valAx>
        <c:axId val="29246990"/>
        <c:scaling>
          <c:orientation val="minMax"/>
        </c:scaling>
        <c:axPos val="t"/>
        <c:title>
          <c:tx>
            <c:rich>
              <a:bodyPr vert="horz" rot="0" anchor="ctr"/>
              <a:lstStyle/>
              <a:p>
                <a:pPr algn="ctr">
                  <a:defRPr/>
                </a:pPr>
                <a:r>
                  <a:rPr lang="en-US" cap="none" sz="800" b="1" i="0" u="none" baseline="0">
                    <a:latin typeface="Arial"/>
                    <a:ea typeface="Arial"/>
                    <a:cs typeface="Arial"/>
                  </a:rPr>
                  <a:t>Procenti (%)</a:t>
                </a:r>
              </a:p>
            </c:rich>
          </c:tx>
          <c:layout/>
          <c:overlay val="0"/>
          <c:spPr>
            <a:noFill/>
            <a:ln>
              <a:noFill/>
            </a:ln>
          </c:spPr>
        </c:title>
        <c:majorGridlines/>
        <c:delete val="0"/>
        <c:numFmt formatCode="0" sourceLinked="0"/>
        <c:majorTickMark val="out"/>
        <c:minorTickMark val="none"/>
        <c:tickLblPos val="nextTo"/>
        <c:crossAx val="62901989"/>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Rezultāti!$A$12</c:f>
              <c:strCache>
                <c:ptCount val="1"/>
                <c:pt idx="0">
                  <c:v>F2. Lūdzu norādiet Jūsu pieredzi darījumos ar nekustamu īpašumu.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Rezultāti!$A$13:$A$15</c:f>
              <c:strCache/>
            </c:strRef>
          </c:cat>
          <c:val>
            <c:numRef>
              <c:f>Rezultāti!$C$13:$C$15</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Rezultāti!$A$634</c:f>
              <c:strCache>
                <c:ptCount val="1"/>
                <c:pt idx="0">
                  <c:v>P21. Vai Jūs uzskatāt par nepieciešamu radīt vienas pieejas punktu informācijas saņemšanai par nekustamu īpašumu no Nekustamā īpašuma valsts kadastra reģistra un zemesgrāmatas?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Rezultāti!$A$635:$A$638</c:f>
              <c:strCache/>
            </c:strRef>
          </c:cat>
          <c:val>
            <c:numRef>
              <c:f>Rezultāti!$C$635:$C$638</c:f>
              <c:numCache/>
            </c:numRef>
          </c:val>
        </c:ser>
      </c:pieChart>
      <c:spPr>
        <a:noFill/>
        <a:ln>
          <a:noFill/>
        </a:ln>
      </c:spPr>
    </c:plotArea>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Rezultāti!$A$662</c:f>
              <c:strCache>
                <c:ptCount val="1"/>
                <c:pt idx="0">
                  <c:v>R1. Lūdzu norādiet Jūsu pilsonības statusu.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Rezultāti!$A$663:$A$665</c:f>
              <c:strCache/>
            </c:strRef>
          </c:cat>
          <c:val>
            <c:numRef>
              <c:f>Rezultāti!$C$663:$C$665</c:f>
              <c:numCache/>
            </c:numRef>
          </c:val>
        </c:ser>
      </c:pieChart>
      <c:spPr>
        <a:noFill/>
        <a:ln>
          <a:noFill/>
        </a:ln>
      </c:spPr>
    </c:plotArea>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Rezultāti!$A$668</c:f>
              <c:strCache>
                <c:ptCount val="1"/>
                <c:pt idx="0">
                  <c:v>R2. Lūdzu norādiet Jūsu ģimenes stāvokli.</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Rezultāti!$A$669:$A$672</c:f>
              <c:strCache/>
            </c:strRef>
          </c:cat>
          <c:val>
            <c:numRef>
              <c:f>Rezultāti!$C$669:$C$672</c:f>
              <c:numCache/>
            </c:numRef>
          </c:val>
        </c:ser>
      </c:pieChart>
      <c:spPr>
        <a:noFill/>
        <a:ln>
          <a:noFill/>
        </a:ln>
      </c:spPr>
    </c:plotArea>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Rezultāti!$A$675</c:f>
              <c:strCache>
                <c:ptCount val="1"/>
                <c:pt idx="0">
                  <c:v>R3. Lūdzu sniedziet ziņas par Jūsu izglītību.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Rezultāti!$A$676:$A$680</c:f>
              <c:strCache/>
            </c:strRef>
          </c:cat>
          <c:val>
            <c:numRef>
              <c:f>Rezultāti!$C$676:$C$680</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Rezultāti!$A$683</c:f>
              <c:strCache>
                <c:ptCount val="1"/>
                <c:pt idx="0">
                  <c:v>R4. Vai Jūs šobrīd esat nodarbināts?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Rezultāti!$A$684:$A$685</c:f>
              <c:strCache/>
            </c:strRef>
          </c:cat>
          <c:val>
            <c:numRef>
              <c:f>Rezultāti!$C$684:$C$685</c:f>
              <c:numCache/>
            </c:numRef>
          </c:val>
        </c:ser>
      </c:pieChart>
      <c:spPr>
        <a:noFill/>
        <a:ln>
          <a:noFill/>
        </a:ln>
      </c:spPr>
    </c:plotArea>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Rezultāti!$A$688</c:f>
              <c:strCache>
                <c:ptCount val="1"/>
                <c:pt idx="0">
                  <c:v>R5. Kādā sektorā Jūs esat nodarbināts/a?</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Rezultāti!$A$689:$A$690</c:f>
              <c:strCache/>
            </c:strRef>
          </c:cat>
          <c:val>
            <c:numRef>
              <c:f>Rezultāti!$C$689:$C$690</c:f>
              <c:numCache/>
            </c:numRef>
          </c:val>
        </c:ser>
      </c:pieChart>
      <c:spPr>
        <a:noFill/>
        <a:ln>
          <a:noFill/>
        </a:ln>
      </c:spPr>
    </c:plotArea>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Rezultāti!$A$693</c:f>
              <c:strCache>
                <c:ptCount val="1"/>
                <c:pt idx="0">
                  <c:v>R6. Kāds ir Jūsu nodarbošanās raksturs?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Rezultāti!$A$694:$A$702</c:f>
              <c:strCache/>
            </c:strRef>
          </c:cat>
          <c:val>
            <c:numRef>
              <c:f>Rezultāti!$C$694:$C$702</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Rezultāti!$B$78</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Rezultāti!$A$79:$A$88</c:f>
              <c:strCache/>
            </c:strRef>
          </c:cat>
          <c:val>
            <c:numRef>
              <c:f>Rezultāti!$C$79:$C$88</c:f>
              <c:numCache/>
            </c:numRef>
          </c:val>
        </c:ser>
        <c:ser>
          <c:idx val="1"/>
          <c:order val="1"/>
          <c:tx>
            <c:strRef>
              <c:f>Rezultāti!$D$78</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Rezultāti!$A$79:$A$88</c:f>
              <c:strCache/>
            </c:strRef>
          </c:cat>
          <c:val>
            <c:numRef>
              <c:f>Rezultāti!$E$79:$E$88</c:f>
              <c:numCache/>
            </c:numRef>
          </c:val>
        </c:ser>
        <c:axId val="39495317"/>
        <c:axId val="19913534"/>
      </c:barChart>
      <c:catAx>
        <c:axId val="39495317"/>
        <c:scaling>
          <c:orientation val="maxMin"/>
        </c:scaling>
        <c:axPos val="l"/>
        <c:delete val="0"/>
        <c:numFmt formatCode="General" sourceLinked="1"/>
        <c:majorTickMark val="out"/>
        <c:minorTickMark val="none"/>
        <c:tickLblPos val="nextTo"/>
        <c:crossAx val="19913534"/>
        <c:crosses val="autoZero"/>
        <c:auto val="1"/>
        <c:lblOffset val="100"/>
        <c:tickLblSkip val="1"/>
        <c:noMultiLvlLbl val="0"/>
      </c:catAx>
      <c:valAx>
        <c:axId val="19913534"/>
        <c:scaling>
          <c:orientation val="minMax"/>
        </c:scaling>
        <c:axPos val="t"/>
        <c:majorGridlines/>
        <c:delete val="0"/>
        <c:numFmt formatCode="0" sourceLinked="0"/>
        <c:majorTickMark val="out"/>
        <c:minorTickMark val="none"/>
        <c:tickLblPos val="nextTo"/>
        <c:crossAx val="39495317"/>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Rezultāti!$B$18</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Rezultāti!$A$19:$A$22</c:f>
              <c:strCache/>
            </c:strRef>
          </c:cat>
          <c:val>
            <c:numRef>
              <c:f>Rezultāti!$C$19:$C$22</c:f>
              <c:numCache/>
            </c:numRef>
          </c:val>
        </c:ser>
        <c:ser>
          <c:idx val="1"/>
          <c:order val="1"/>
          <c:tx>
            <c:strRef>
              <c:f>Rezultāti!$D$18</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Rezultāti!$A$19:$A$22</c:f>
              <c:strCache/>
            </c:strRef>
          </c:cat>
          <c:val>
            <c:numRef>
              <c:f>Rezultāti!$E$19:$E$22</c:f>
              <c:numCache/>
            </c:numRef>
          </c:val>
        </c:ser>
        <c:axId val="45004079"/>
        <c:axId val="2383528"/>
      </c:barChart>
      <c:catAx>
        <c:axId val="45004079"/>
        <c:scaling>
          <c:orientation val="maxMin"/>
        </c:scaling>
        <c:axPos val="l"/>
        <c:delete val="0"/>
        <c:numFmt formatCode="General" sourceLinked="1"/>
        <c:majorTickMark val="out"/>
        <c:minorTickMark val="none"/>
        <c:tickLblPos val="nextTo"/>
        <c:crossAx val="2383528"/>
        <c:crosses val="autoZero"/>
        <c:auto val="1"/>
        <c:lblOffset val="100"/>
        <c:tickLblSkip val="1"/>
        <c:noMultiLvlLbl val="0"/>
      </c:catAx>
      <c:valAx>
        <c:axId val="2383528"/>
        <c:scaling>
          <c:orientation val="minMax"/>
        </c:scaling>
        <c:axPos val="t"/>
        <c:title>
          <c:tx>
            <c:rich>
              <a:bodyPr vert="horz" rot="0" anchor="ctr"/>
              <a:lstStyle/>
              <a:p>
                <a:pPr algn="ctr">
                  <a:defRPr/>
                </a:pPr>
                <a:r>
                  <a:rPr lang="en-US" cap="none" sz="800" b="1" i="0" u="none" baseline="0">
                    <a:latin typeface="Arial"/>
                    <a:ea typeface="Arial"/>
                    <a:cs typeface="Arial"/>
                  </a:rPr>
                  <a:t>Procenti (%)</a:t>
                </a:r>
              </a:p>
            </c:rich>
          </c:tx>
          <c:layout/>
          <c:overlay val="0"/>
          <c:spPr>
            <a:noFill/>
            <a:ln>
              <a:noFill/>
            </a:ln>
          </c:spPr>
        </c:title>
        <c:majorGridlines/>
        <c:delete val="0"/>
        <c:numFmt formatCode="0" sourceLinked="0"/>
        <c:majorTickMark val="out"/>
        <c:minorTickMark val="none"/>
        <c:tickLblPos val="nextTo"/>
        <c:crossAx val="45004079"/>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Rezultāti!$B$46</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Rezultāti!$A$47:$A$51</c:f>
              <c:strCache/>
            </c:strRef>
          </c:cat>
          <c:val>
            <c:numRef>
              <c:f>Rezultāti!$C$47:$C$51</c:f>
              <c:numCache/>
            </c:numRef>
          </c:val>
        </c:ser>
        <c:ser>
          <c:idx val="1"/>
          <c:order val="1"/>
          <c:tx>
            <c:strRef>
              <c:f>Rezultāti!$D$46</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Rezultāti!$A$47:$A$51</c:f>
              <c:strCache/>
            </c:strRef>
          </c:cat>
          <c:val>
            <c:numRef>
              <c:f>Rezultāti!$E$47:$E$51</c:f>
              <c:numCache/>
            </c:numRef>
          </c:val>
        </c:ser>
        <c:axId val="21451753"/>
        <c:axId val="58848050"/>
      </c:barChart>
      <c:catAx>
        <c:axId val="21451753"/>
        <c:scaling>
          <c:orientation val="maxMin"/>
        </c:scaling>
        <c:axPos val="l"/>
        <c:delete val="0"/>
        <c:numFmt formatCode="General" sourceLinked="1"/>
        <c:majorTickMark val="out"/>
        <c:minorTickMark val="none"/>
        <c:tickLblPos val="nextTo"/>
        <c:crossAx val="58848050"/>
        <c:crosses val="autoZero"/>
        <c:auto val="1"/>
        <c:lblOffset val="100"/>
        <c:tickLblSkip val="1"/>
        <c:noMultiLvlLbl val="0"/>
      </c:catAx>
      <c:valAx>
        <c:axId val="58848050"/>
        <c:scaling>
          <c:orientation val="minMax"/>
        </c:scaling>
        <c:axPos val="t"/>
        <c:title>
          <c:tx>
            <c:rich>
              <a:bodyPr vert="horz" rot="0" anchor="ctr"/>
              <a:lstStyle/>
              <a:p>
                <a:pPr algn="ctr">
                  <a:defRPr/>
                </a:pPr>
                <a:r>
                  <a:rPr lang="en-US" cap="none" sz="850" b="1" i="0" u="none" baseline="0">
                    <a:latin typeface="Arial"/>
                    <a:ea typeface="Arial"/>
                    <a:cs typeface="Arial"/>
                  </a:rPr>
                  <a:t>Procenti (%)</a:t>
                </a:r>
              </a:p>
            </c:rich>
          </c:tx>
          <c:layout/>
          <c:overlay val="0"/>
          <c:spPr>
            <a:noFill/>
            <a:ln>
              <a:noFill/>
            </a:ln>
          </c:spPr>
        </c:title>
        <c:majorGridlines/>
        <c:delete val="0"/>
        <c:numFmt formatCode="0" sourceLinked="0"/>
        <c:majorTickMark val="out"/>
        <c:minorTickMark val="none"/>
        <c:tickLblPos val="nextTo"/>
        <c:crossAx val="21451753"/>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Rezultāti!$A$126</c:f>
              <c:strCache>
                <c:ptCount val="1"/>
                <c:pt idx="0">
                  <c:v>P4. Vai Jums ir skaidra darījuma ar nekustamu īpašumu vispārējā reģistrēšanas kārtība (nepieciešamie dokumenti, veicamās darbības, apmeklējamās institūcijas, sagaidāmās izmaksas, patērētais laiks)?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Rezultāti!$A$127:$A$130</c:f>
              <c:strCache/>
            </c:strRef>
          </c:cat>
          <c:val>
            <c:numRef>
              <c:f>Rezultāti!$C$127:$C$130</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Rezultāti!$B$154</c:f>
              <c:strCache>
                <c:ptCount val="1"/>
                <c:pt idx="0">
                  <c:v>NĪVKR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Rezultāti!$A$155:$A$158</c:f>
              <c:strCache/>
            </c:strRef>
          </c:cat>
          <c:val>
            <c:numRef>
              <c:f>Rezultāti!$C$155:$C$158</c:f>
              <c:numCache/>
            </c:numRef>
          </c:val>
        </c:ser>
        <c:ser>
          <c:idx val="1"/>
          <c:order val="1"/>
          <c:tx>
            <c:strRef>
              <c:f>Rezultāti!$D$154</c:f>
              <c:strCache>
                <c:ptCount val="1"/>
                <c:pt idx="0">
                  <c:v>VVDZ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Rezultāti!$A$155:$A$158</c:f>
              <c:strCache/>
            </c:strRef>
          </c:cat>
          <c:val>
            <c:numRef>
              <c:f>Rezultāti!$E$155:$E$158</c:f>
              <c:numCache/>
            </c:numRef>
          </c:val>
        </c:ser>
        <c:axId val="59870403"/>
        <c:axId val="1962716"/>
      </c:barChart>
      <c:catAx>
        <c:axId val="59870403"/>
        <c:scaling>
          <c:orientation val="maxMin"/>
        </c:scaling>
        <c:axPos val="l"/>
        <c:delete val="0"/>
        <c:numFmt formatCode="General" sourceLinked="1"/>
        <c:majorTickMark val="out"/>
        <c:minorTickMark val="none"/>
        <c:tickLblPos val="nextTo"/>
        <c:crossAx val="1962716"/>
        <c:crosses val="autoZero"/>
        <c:auto val="1"/>
        <c:lblOffset val="100"/>
        <c:tickLblSkip val="1"/>
        <c:noMultiLvlLbl val="0"/>
      </c:catAx>
      <c:valAx>
        <c:axId val="1962716"/>
        <c:scaling>
          <c:orientation val="minMax"/>
        </c:scaling>
        <c:axPos val="t"/>
        <c:title>
          <c:tx>
            <c:rich>
              <a:bodyPr vert="horz" rot="0" anchor="ctr"/>
              <a:lstStyle/>
              <a:p>
                <a:pPr algn="ctr">
                  <a:defRPr/>
                </a:pPr>
                <a:r>
                  <a:rPr lang="en-US" cap="none" sz="825" b="1" i="0" u="none" baseline="0">
                    <a:latin typeface="Arial"/>
                    <a:ea typeface="Arial"/>
                    <a:cs typeface="Arial"/>
                  </a:rPr>
                  <a:t>Procenti (%)</a:t>
                </a:r>
              </a:p>
            </c:rich>
          </c:tx>
          <c:layout/>
          <c:overlay val="0"/>
          <c:spPr>
            <a:noFill/>
            <a:ln>
              <a:noFill/>
            </a:ln>
          </c:spPr>
        </c:title>
        <c:majorGridlines/>
        <c:delete val="0"/>
        <c:numFmt formatCode="0" sourceLinked="0"/>
        <c:majorTickMark val="out"/>
        <c:minorTickMark val="none"/>
        <c:tickLblPos val="nextTo"/>
        <c:crossAx val="59870403"/>
        <c:crossesAt val="1"/>
        <c:crossBetween val="between"/>
        <c:dispUnits/>
        <c:minorUnit val="2"/>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Rezultāti!$A$182</c:f>
              <c:strCache>
                <c:ptCount val="1"/>
                <c:pt idx="0">
                  <c:v>P6. No kurienes Jūs ieguvāt informāciju par darījuma ar nekustamu īpašumu reģistrēšanas kārtību?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Rezultāti!$A$183:$A$190</c:f>
              <c:strCache/>
            </c:strRef>
          </c:cat>
          <c:val>
            <c:numRef>
              <c:f>Rezultāti!$C$183:$C$190</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Rezultāti!$A$226</c:f>
              <c:strCache>
                <c:ptCount val="1"/>
                <c:pt idx="0">
                  <c:v>P7. Kāda veida ir Jūsu pēdējais darījums ar nekustamu īpašumu?</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Rezultāti!$A$227:$A$234</c:f>
              <c:strCache/>
            </c:strRef>
          </c:cat>
          <c:val>
            <c:numRef>
              <c:f>Rezultāti!$C$227:$C$234</c:f>
              <c:numCache/>
            </c:numRef>
          </c:val>
        </c:ser>
      </c:pieChart>
      <c:spPr>
        <a:noFill/>
        <a:ln>
          <a:noFill/>
        </a:ln>
      </c:spPr>
    </c:plotArea>
    <c:legend>
      <c:legendPos val="r"/>
      <c:layout/>
      <c:overlay val="0"/>
      <c:spPr>
        <a:ln w="3175">
          <a:noFill/>
        </a:ln>
      </c:sp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0</xdr:row>
      <xdr:rowOff>38100</xdr:rowOff>
    </xdr:from>
    <xdr:to>
      <xdr:col>7</xdr:col>
      <xdr:colOff>419100</xdr:colOff>
      <xdr:row>9</xdr:row>
      <xdr:rowOff>28575</xdr:rowOff>
    </xdr:to>
    <xdr:graphicFrame>
      <xdr:nvGraphicFramePr>
        <xdr:cNvPr id="1" name="Chart 6"/>
        <xdr:cNvGraphicFramePr/>
      </xdr:nvGraphicFramePr>
      <xdr:xfrm>
        <a:off x="6505575" y="38100"/>
        <a:ext cx="2447925" cy="1752600"/>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10</xdr:row>
      <xdr:rowOff>85725</xdr:rowOff>
    </xdr:from>
    <xdr:to>
      <xdr:col>8</xdr:col>
      <xdr:colOff>276225</xdr:colOff>
      <xdr:row>17</xdr:row>
      <xdr:rowOff>114300</xdr:rowOff>
    </xdr:to>
    <xdr:graphicFrame>
      <xdr:nvGraphicFramePr>
        <xdr:cNvPr id="2" name="Chart 7"/>
        <xdr:cNvGraphicFramePr/>
      </xdr:nvGraphicFramePr>
      <xdr:xfrm>
        <a:off x="6943725" y="2047875"/>
        <a:ext cx="2476500" cy="1924050"/>
      </xdr:xfrm>
      <a:graphic>
        <a:graphicData uri="http://schemas.openxmlformats.org/drawingml/2006/chart">
          <c:chart xmlns:c="http://schemas.openxmlformats.org/drawingml/2006/chart" r:id="rId2"/>
        </a:graphicData>
      </a:graphic>
    </xdr:graphicFrame>
    <xdr:clientData/>
  </xdr:twoCellAnchor>
  <xdr:twoCellAnchor>
    <xdr:from>
      <xdr:col>5</xdr:col>
      <xdr:colOff>209550</xdr:colOff>
      <xdr:row>77</xdr:row>
      <xdr:rowOff>238125</xdr:rowOff>
    </xdr:from>
    <xdr:to>
      <xdr:col>12</xdr:col>
      <xdr:colOff>504825</xdr:colOff>
      <xdr:row>96</xdr:row>
      <xdr:rowOff>28575</xdr:rowOff>
    </xdr:to>
    <xdr:graphicFrame>
      <xdr:nvGraphicFramePr>
        <xdr:cNvPr id="3" name="Chart 13"/>
        <xdr:cNvGraphicFramePr/>
      </xdr:nvGraphicFramePr>
      <xdr:xfrm>
        <a:off x="7477125" y="15382875"/>
        <a:ext cx="4610100" cy="3752850"/>
      </xdr:xfrm>
      <a:graphic>
        <a:graphicData uri="http://schemas.openxmlformats.org/drawingml/2006/chart">
          <c:chart xmlns:c="http://schemas.openxmlformats.org/drawingml/2006/chart" r:id="rId3"/>
        </a:graphicData>
      </a:graphic>
    </xdr:graphicFrame>
    <xdr:clientData/>
  </xdr:twoCellAnchor>
  <xdr:twoCellAnchor>
    <xdr:from>
      <xdr:col>5</xdr:col>
      <xdr:colOff>457200</xdr:colOff>
      <xdr:row>20</xdr:row>
      <xdr:rowOff>85725</xdr:rowOff>
    </xdr:from>
    <xdr:to>
      <xdr:col>13</xdr:col>
      <xdr:colOff>152400</xdr:colOff>
      <xdr:row>39</xdr:row>
      <xdr:rowOff>104775</xdr:rowOff>
    </xdr:to>
    <xdr:graphicFrame>
      <xdr:nvGraphicFramePr>
        <xdr:cNvPr id="4" name="Chart 14"/>
        <xdr:cNvGraphicFramePr/>
      </xdr:nvGraphicFramePr>
      <xdr:xfrm>
        <a:off x="7724775" y="4914900"/>
        <a:ext cx="4619625" cy="3438525"/>
      </xdr:xfrm>
      <a:graphic>
        <a:graphicData uri="http://schemas.openxmlformats.org/drawingml/2006/chart">
          <c:chart xmlns:c="http://schemas.openxmlformats.org/drawingml/2006/chart" r:id="rId4"/>
        </a:graphicData>
      </a:graphic>
    </xdr:graphicFrame>
    <xdr:clientData/>
  </xdr:twoCellAnchor>
  <xdr:twoCellAnchor>
    <xdr:from>
      <xdr:col>5</xdr:col>
      <xdr:colOff>542925</xdr:colOff>
      <xdr:row>45</xdr:row>
      <xdr:rowOff>400050</xdr:rowOff>
    </xdr:from>
    <xdr:to>
      <xdr:col>13</xdr:col>
      <xdr:colOff>476250</xdr:colOff>
      <xdr:row>66</xdr:row>
      <xdr:rowOff>0</xdr:rowOff>
    </xdr:to>
    <xdr:graphicFrame>
      <xdr:nvGraphicFramePr>
        <xdr:cNvPr id="5" name="Chart 16"/>
        <xdr:cNvGraphicFramePr/>
      </xdr:nvGraphicFramePr>
      <xdr:xfrm>
        <a:off x="7810500" y="9658350"/>
        <a:ext cx="4857750" cy="3552825"/>
      </xdr:xfrm>
      <a:graphic>
        <a:graphicData uri="http://schemas.openxmlformats.org/drawingml/2006/chart">
          <c:chart xmlns:c="http://schemas.openxmlformats.org/drawingml/2006/chart" r:id="rId5"/>
        </a:graphicData>
      </a:graphic>
    </xdr:graphicFrame>
    <xdr:clientData/>
  </xdr:twoCellAnchor>
  <xdr:twoCellAnchor>
    <xdr:from>
      <xdr:col>4</xdr:col>
      <xdr:colOff>171450</xdr:colOff>
      <xdr:row>125</xdr:row>
      <xdr:rowOff>638175</xdr:rowOff>
    </xdr:from>
    <xdr:to>
      <xdr:col>10</xdr:col>
      <xdr:colOff>219075</xdr:colOff>
      <xdr:row>140</xdr:row>
      <xdr:rowOff>0</xdr:rowOff>
    </xdr:to>
    <xdr:graphicFrame>
      <xdr:nvGraphicFramePr>
        <xdr:cNvPr id="6" name="Chart 17"/>
        <xdr:cNvGraphicFramePr/>
      </xdr:nvGraphicFramePr>
      <xdr:xfrm>
        <a:off x="6829425" y="25403175"/>
        <a:ext cx="3752850" cy="2505075"/>
      </xdr:xfrm>
      <a:graphic>
        <a:graphicData uri="http://schemas.openxmlformats.org/drawingml/2006/chart">
          <c:chart xmlns:c="http://schemas.openxmlformats.org/drawingml/2006/chart" r:id="rId6"/>
        </a:graphicData>
      </a:graphic>
    </xdr:graphicFrame>
    <xdr:clientData/>
  </xdr:twoCellAnchor>
  <xdr:twoCellAnchor>
    <xdr:from>
      <xdr:col>5</xdr:col>
      <xdr:colOff>571500</xdr:colOff>
      <xdr:row>155</xdr:row>
      <xdr:rowOff>0</xdr:rowOff>
    </xdr:from>
    <xdr:to>
      <xdr:col>13</xdr:col>
      <xdr:colOff>514350</xdr:colOff>
      <xdr:row>174</xdr:row>
      <xdr:rowOff>180975</xdr:rowOff>
    </xdr:to>
    <xdr:graphicFrame>
      <xdr:nvGraphicFramePr>
        <xdr:cNvPr id="7" name="Chart 18"/>
        <xdr:cNvGraphicFramePr/>
      </xdr:nvGraphicFramePr>
      <xdr:xfrm>
        <a:off x="7839075" y="30975300"/>
        <a:ext cx="4867275" cy="356235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184</xdr:row>
      <xdr:rowOff>0</xdr:rowOff>
    </xdr:from>
    <xdr:to>
      <xdr:col>10</xdr:col>
      <xdr:colOff>57150</xdr:colOff>
      <xdr:row>198</xdr:row>
      <xdr:rowOff>133350</xdr:rowOff>
    </xdr:to>
    <xdr:graphicFrame>
      <xdr:nvGraphicFramePr>
        <xdr:cNvPr id="8" name="Chart 20"/>
        <xdr:cNvGraphicFramePr/>
      </xdr:nvGraphicFramePr>
      <xdr:xfrm>
        <a:off x="6657975" y="36214050"/>
        <a:ext cx="3762375" cy="251460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227</xdr:row>
      <xdr:rowOff>0</xdr:rowOff>
    </xdr:from>
    <xdr:to>
      <xdr:col>10</xdr:col>
      <xdr:colOff>66675</xdr:colOff>
      <xdr:row>241</xdr:row>
      <xdr:rowOff>142875</xdr:rowOff>
    </xdr:to>
    <xdr:graphicFrame>
      <xdr:nvGraphicFramePr>
        <xdr:cNvPr id="9" name="Chart 21"/>
        <xdr:cNvGraphicFramePr/>
      </xdr:nvGraphicFramePr>
      <xdr:xfrm>
        <a:off x="6657975" y="43719750"/>
        <a:ext cx="3771900" cy="2524125"/>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271</xdr:row>
      <xdr:rowOff>0</xdr:rowOff>
    </xdr:from>
    <xdr:to>
      <xdr:col>10</xdr:col>
      <xdr:colOff>76200</xdr:colOff>
      <xdr:row>285</xdr:row>
      <xdr:rowOff>38100</xdr:rowOff>
    </xdr:to>
    <xdr:graphicFrame>
      <xdr:nvGraphicFramePr>
        <xdr:cNvPr id="10" name="Chart 22"/>
        <xdr:cNvGraphicFramePr/>
      </xdr:nvGraphicFramePr>
      <xdr:xfrm>
        <a:off x="6657975" y="51387375"/>
        <a:ext cx="3781425" cy="253365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294</xdr:row>
      <xdr:rowOff>0</xdr:rowOff>
    </xdr:from>
    <xdr:to>
      <xdr:col>10</xdr:col>
      <xdr:colOff>76200</xdr:colOff>
      <xdr:row>308</xdr:row>
      <xdr:rowOff>38100</xdr:rowOff>
    </xdr:to>
    <xdr:graphicFrame>
      <xdr:nvGraphicFramePr>
        <xdr:cNvPr id="11" name="Chart 23"/>
        <xdr:cNvGraphicFramePr/>
      </xdr:nvGraphicFramePr>
      <xdr:xfrm>
        <a:off x="6657975" y="55654575"/>
        <a:ext cx="3781425" cy="2533650"/>
      </xdr:xfrm>
      <a:graphic>
        <a:graphicData uri="http://schemas.openxmlformats.org/drawingml/2006/chart">
          <c:chart xmlns:c="http://schemas.openxmlformats.org/drawingml/2006/chart" r:id="rId11"/>
        </a:graphicData>
      </a:graphic>
    </xdr:graphicFrame>
    <xdr:clientData/>
  </xdr:twoCellAnchor>
  <xdr:twoCellAnchor>
    <xdr:from>
      <xdr:col>6</xdr:col>
      <xdr:colOff>0</xdr:colOff>
      <xdr:row>379</xdr:row>
      <xdr:rowOff>0</xdr:rowOff>
    </xdr:from>
    <xdr:to>
      <xdr:col>14</xdr:col>
      <xdr:colOff>0</xdr:colOff>
      <xdr:row>399</xdr:row>
      <xdr:rowOff>104775</xdr:rowOff>
    </xdr:to>
    <xdr:graphicFrame>
      <xdr:nvGraphicFramePr>
        <xdr:cNvPr id="12" name="Chart 24"/>
        <xdr:cNvGraphicFramePr/>
      </xdr:nvGraphicFramePr>
      <xdr:xfrm>
        <a:off x="7924800" y="70513575"/>
        <a:ext cx="4876800" cy="3571875"/>
      </xdr:xfrm>
      <a:graphic>
        <a:graphicData uri="http://schemas.openxmlformats.org/drawingml/2006/chart">
          <c:chart xmlns:c="http://schemas.openxmlformats.org/drawingml/2006/chart" r:id="rId12"/>
        </a:graphicData>
      </a:graphic>
    </xdr:graphicFrame>
    <xdr:clientData/>
  </xdr:twoCellAnchor>
  <xdr:twoCellAnchor>
    <xdr:from>
      <xdr:col>6</xdr:col>
      <xdr:colOff>0</xdr:colOff>
      <xdr:row>414</xdr:row>
      <xdr:rowOff>0</xdr:rowOff>
    </xdr:from>
    <xdr:to>
      <xdr:col>14</xdr:col>
      <xdr:colOff>28575</xdr:colOff>
      <xdr:row>429</xdr:row>
      <xdr:rowOff>0</xdr:rowOff>
    </xdr:to>
    <xdr:graphicFrame>
      <xdr:nvGraphicFramePr>
        <xdr:cNvPr id="13" name="Chart 25"/>
        <xdr:cNvGraphicFramePr/>
      </xdr:nvGraphicFramePr>
      <xdr:xfrm>
        <a:off x="7924800" y="76885800"/>
        <a:ext cx="4905375" cy="331470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462</xdr:row>
      <xdr:rowOff>0</xdr:rowOff>
    </xdr:from>
    <xdr:to>
      <xdr:col>11</xdr:col>
      <xdr:colOff>85725</xdr:colOff>
      <xdr:row>476</xdr:row>
      <xdr:rowOff>57150</xdr:rowOff>
    </xdr:to>
    <xdr:graphicFrame>
      <xdr:nvGraphicFramePr>
        <xdr:cNvPr id="14" name="Chart 26"/>
        <xdr:cNvGraphicFramePr/>
      </xdr:nvGraphicFramePr>
      <xdr:xfrm>
        <a:off x="7267575" y="88115775"/>
        <a:ext cx="3790950" cy="2543175"/>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490</xdr:row>
      <xdr:rowOff>0</xdr:rowOff>
    </xdr:from>
    <xdr:to>
      <xdr:col>11</xdr:col>
      <xdr:colOff>95250</xdr:colOff>
      <xdr:row>504</xdr:row>
      <xdr:rowOff>133350</xdr:rowOff>
    </xdr:to>
    <xdr:graphicFrame>
      <xdr:nvGraphicFramePr>
        <xdr:cNvPr id="15" name="Chart 27"/>
        <xdr:cNvGraphicFramePr/>
      </xdr:nvGraphicFramePr>
      <xdr:xfrm>
        <a:off x="7267575" y="93021150"/>
        <a:ext cx="3800475" cy="255270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522</xdr:row>
      <xdr:rowOff>0</xdr:rowOff>
    </xdr:from>
    <xdr:to>
      <xdr:col>11</xdr:col>
      <xdr:colOff>104775</xdr:colOff>
      <xdr:row>536</xdr:row>
      <xdr:rowOff>85725</xdr:rowOff>
    </xdr:to>
    <xdr:graphicFrame>
      <xdr:nvGraphicFramePr>
        <xdr:cNvPr id="16" name="Chart 28"/>
        <xdr:cNvGraphicFramePr/>
      </xdr:nvGraphicFramePr>
      <xdr:xfrm>
        <a:off x="7267575" y="98726625"/>
        <a:ext cx="3810000" cy="2562225"/>
      </xdr:xfrm>
      <a:graphic>
        <a:graphicData uri="http://schemas.openxmlformats.org/drawingml/2006/chart">
          <c:chart xmlns:c="http://schemas.openxmlformats.org/drawingml/2006/chart" r:id="rId16"/>
        </a:graphicData>
      </a:graphic>
    </xdr:graphicFrame>
    <xdr:clientData/>
  </xdr:twoCellAnchor>
  <xdr:twoCellAnchor>
    <xdr:from>
      <xdr:col>6</xdr:col>
      <xdr:colOff>0</xdr:colOff>
      <xdr:row>550</xdr:row>
      <xdr:rowOff>0</xdr:rowOff>
    </xdr:from>
    <xdr:to>
      <xdr:col>14</xdr:col>
      <xdr:colOff>38100</xdr:colOff>
      <xdr:row>567</xdr:row>
      <xdr:rowOff>114300</xdr:rowOff>
    </xdr:to>
    <xdr:graphicFrame>
      <xdr:nvGraphicFramePr>
        <xdr:cNvPr id="17" name="Chart 29"/>
        <xdr:cNvGraphicFramePr/>
      </xdr:nvGraphicFramePr>
      <xdr:xfrm>
        <a:off x="7924800" y="103936800"/>
        <a:ext cx="4914900" cy="3162300"/>
      </xdr:xfrm>
      <a:graphic>
        <a:graphicData uri="http://schemas.openxmlformats.org/drawingml/2006/chart">
          <c:chart xmlns:c="http://schemas.openxmlformats.org/drawingml/2006/chart" r:id="rId17"/>
        </a:graphicData>
      </a:graphic>
    </xdr:graphicFrame>
    <xdr:clientData/>
  </xdr:twoCellAnchor>
  <xdr:twoCellAnchor>
    <xdr:from>
      <xdr:col>6</xdr:col>
      <xdr:colOff>0</xdr:colOff>
      <xdr:row>574</xdr:row>
      <xdr:rowOff>0</xdr:rowOff>
    </xdr:from>
    <xdr:to>
      <xdr:col>14</xdr:col>
      <xdr:colOff>47625</xdr:colOff>
      <xdr:row>590</xdr:row>
      <xdr:rowOff>38100</xdr:rowOff>
    </xdr:to>
    <xdr:graphicFrame>
      <xdr:nvGraphicFramePr>
        <xdr:cNvPr id="18" name="Chart 30"/>
        <xdr:cNvGraphicFramePr/>
      </xdr:nvGraphicFramePr>
      <xdr:xfrm>
        <a:off x="7924800" y="108518325"/>
        <a:ext cx="4924425" cy="3495675"/>
      </xdr:xfrm>
      <a:graphic>
        <a:graphicData uri="http://schemas.openxmlformats.org/drawingml/2006/chart">
          <c:chart xmlns:c="http://schemas.openxmlformats.org/drawingml/2006/chart" r:id="rId18"/>
        </a:graphicData>
      </a:graphic>
    </xdr:graphicFrame>
    <xdr:clientData/>
  </xdr:twoCellAnchor>
  <xdr:twoCellAnchor>
    <xdr:from>
      <xdr:col>6</xdr:col>
      <xdr:colOff>0</xdr:colOff>
      <xdr:row>606</xdr:row>
      <xdr:rowOff>0</xdr:rowOff>
    </xdr:from>
    <xdr:to>
      <xdr:col>14</xdr:col>
      <xdr:colOff>57150</xdr:colOff>
      <xdr:row>623</xdr:row>
      <xdr:rowOff>123825</xdr:rowOff>
    </xdr:to>
    <xdr:graphicFrame>
      <xdr:nvGraphicFramePr>
        <xdr:cNvPr id="19" name="Chart 31"/>
        <xdr:cNvGraphicFramePr/>
      </xdr:nvGraphicFramePr>
      <xdr:xfrm>
        <a:off x="7924800" y="115690650"/>
        <a:ext cx="4933950" cy="3181350"/>
      </xdr:xfrm>
      <a:graphic>
        <a:graphicData uri="http://schemas.openxmlformats.org/drawingml/2006/chart">
          <c:chart xmlns:c="http://schemas.openxmlformats.org/drawingml/2006/chart" r:id="rId19"/>
        </a:graphicData>
      </a:graphic>
    </xdr:graphicFrame>
    <xdr:clientData/>
  </xdr:twoCellAnchor>
  <xdr:twoCellAnchor>
    <xdr:from>
      <xdr:col>5</xdr:col>
      <xdr:colOff>0</xdr:colOff>
      <xdr:row>634</xdr:row>
      <xdr:rowOff>0</xdr:rowOff>
    </xdr:from>
    <xdr:to>
      <xdr:col>11</xdr:col>
      <xdr:colOff>114300</xdr:colOff>
      <xdr:row>648</xdr:row>
      <xdr:rowOff>85725</xdr:rowOff>
    </xdr:to>
    <xdr:graphicFrame>
      <xdr:nvGraphicFramePr>
        <xdr:cNvPr id="20" name="Chart 32"/>
        <xdr:cNvGraphicFramePr/>
      </xdr:nvGraphicFramePr>
      <xdr:xfrm>
        <a:off x="7267575" y="121577100"/>
        <a:ext cx="3819525" cy="2571750"/>
      </xdr:xfrm>
      <a:graphic>
        <a:graphicData uri="http://schemas.openxmlformats.org/drawingml/2006/chart">
          <c:chart xmlns:c="http://schemas.openxmlformats.org/drawingml/2006/chart" r:id="rId20"/>
        </a:graphicData>
      </a:graphic>
    </xdr:graphicFrame>
    <xdr:clientData/>
  </xdr:twoCellAnchor>
  <xdr:twoCellAnchor>
    <xdr:from>
      <xdr:col>5</xdr:col>
      <xdr:colOff>0</xdr:colOff>
      <xdr:row>661</xdr:row>
      <xdr:rowOff>0</xdr:rowOff>
    </xdr:from>
    <xdr:to>
      <xdr:col>11</xdr:col>
      <xdr:colOff>123825</xdr:colOff>
      <xdr:row>676</xdr:row>
      <xdr:rowOff>76200</xdr:rowOff>
    </xdr:to>
    <xdr:graphicFrame>
      <xdr:nvGraphicFramePr>
        <xdr:cNvPr id="21" name="Chart 33"/>
        <xdr:cNvGraphicFramePr/>
      </xdr:nvGraphicFramePr>
      <xdr:xfrm>
        <a:off x="7267575" y="126320550"/>
        <a:ext cx="3829050" cy="2581275"/>
      </xdr:xfrm>
      <a:graphic>
        <a:graphicData uri="http://schemas.openxmlformats.org/drawingml/2006/chart">
          <c:chart xmlns:c="http://schemas.openxmlformats.org/drawingml/2006/chart" r:id="rId21"/>
        </a:graphicData>
      </a:graphic>
    </xdr:graphicFrame>
    <xdr:clientData/>
  </xdr:twoCellAnchor>
  <xdr:twoCellAnchor>
    <xdr:from>
      <xdr:col>12</xdr:col>
      <xdr:colOff>0</xdr:colOff>
      <xdr:row>667</xdr:row>
      <xdr:rowOff>0</xdr:rowOff>
    </xdr:from>
    <xdr:to>
      <xdr:col>18</xdr:col>
      <xdr:colOff>180975</xdr:colOff>
      <xdr:row>682</xdr:row>
      <xdr:rowOff>85725</xdr:rowOff>
    </xdr:to>
    <xdr:graphicFrame>
      <xdr:nvGraphicFramePr>
        <xdr:cNvPr id="22" name="Chart 34"/>
        <xdr:cNvGraphicFramePr/>
      </xdr:nvGraphicFramePr>
      <xdr:xfrm>
        <a:off x="11582400" y="127330200"/>
        <a:ext cx="3838575" cy="2590800"/>
      </xdr:xfrm>
      <a:graphic>
        <a:graphicData uri="http://schemas.openxmlformats.org/drawingml/2006/chart">
          <c:chart xmlns:c="http://schemas.openxmlformats.org/drawingml/2006/chart" r:id="rId22"/>
        </a:graphicData>
      </a:graphic>
    </xdr:graphicFrame>
    <xdr:clientData/>
  </xdr:twoCellAnchor>
  <xdr:twoCellAnchor>
    <xdr:from>
      <xdr:col>19</xdr:col>
      <xdr:colOff>0</xdr:colOff>
      <xdr:row>674</xdr:row>
      <xdr:rowOff>0</xdr:rowOff>
    </xdr:from>
    <xdr:to>
      <xdr:col>25</xdr:col>
      <xdr:colOff>190500</xdr:colOff>
      <xdr:row>689</xdr:row>
      <xdr:rowOff>95250</xdr:rowOff>
    </xdr:to>
    <xdr:graphicFrame>
      <xdr:nvGraphicFramePr>
        <xdr:cNvPr id="23" name="Chart 35"/>
        <xdr:cNvGraphicFramePr/>
      </xdr:nvGraphicFramePr>
      <xdr:xfrm>
        <a:off x="15849600" y="128501775"/>
        <a:ext cx="3848100" cy="2600325"/>
      </xdr:xfrm>
      <a:graphic>
        <a:graphicData uri="http://schemas.openxmlformats.org/drawingml/2006/chart">
          <c:chart xmlns:c="http://schemas.openxmlformats.org/drawingml/2006/chart" r:id="rId23"/>
        </a:graphicData>
      </a:graphic>
    </xdr:graphicFrame>
    <xdr:clientData/>
  </xdr:twoCellAnchor>
  <xdr:twoCellAnchor>
    <xdr:from>
      <xdr:col>5</xdr:col>
      <xdr:colOff>0</xdr:colOff>
      <xdr:row>682</xdr:row>
      <xdr:rowOff>0</xdr:rowOff>
    </xdr:from>
    <xdr:to>
      <xdr:col>11</xdr:col>
      <xdr:colOff>133350</xdr:colOff>
      <xdr:row>697</xdr:row>
      <xdr:rowOff>85725</xdr:rowOff>
    </xdr:to>
    <xdr:graphicFrame>
      <xdr:nvGraphicFramePr>
        <xdr:cNvPr id="24" name="Chart 36"/>
        <xdr:cNvGraphicFramePr/>
      </xdr:nvGraphicFramePr>
      <xdr:xfrm>
        <a:off x="7267575" y="129835275"/>
        <a:ext cx="3838575" cy="2590800"/>
      </xdr:xfrm>
      <a:graphic>
        <a:graphicData uri="http://schemas.openxmlformats.org/drawingml/2006/chart">
          <c:chart xmlns:c="http://schemas.openxmlformats.org/drawingml/2006/chart" r:id="rId24"/>
        </a:graphicData>
      </a:graphic>
    </xdr:graphicFrame>
    <xdr:clientData/>
  </xdr:twoCellAnchor>
  <xdr:twoCellAnchor>
    <xdr:from>
      <xdr:col>12</xdr:col>
      <xdr:colOff>0</xdr:colOff>
      <xdr:row>687</xdr:row>
      <xdr:rowOff>0</xdr:rowOff>
    </xdr:from>
    <xdr:to>
      <xdr:col>18</xdr:col>
      <xdr:colOff>190500</xdr:colOff>
      <xdr:row>702</xdr:row>
      <xdr:rowOff>133350</xdr:rowOff>
    </xdr:to>
    <xdr:graphicFrame>
      <xdr:nvGraphicFramePr>
        <xdr:cNvPr id="25" name="Chart 37"/>
        <xdr:cNvGraphicFramePr/>
      </xdr:nvGraphicFramePr>
      <xdr:xfrm>
        <a:off x="11582400" y="130683000"/>
        <a:ext cx="3848100" cy="2600325"/>
      </xdr:xfrm>
      <a:graphic>
        <a:graphicData uri="http://schemas.openxmlformats.org/drawingml/2006/chart">
          <c:chart xmlns:c="http://schemas.openxmlformats.org/drawingml/2006/chart" r:id="rId25"/>
        </a:graphicData>
      </a:graphic>
    </xdr:graphicFrame>
    <xdr:clientData/>
  </xdr:twoCellAnchor>
  <xdr:twoCellAnchor>
    <xdr:from>
      <xdr:col>19</xdr:col>
      <xdr:colOff>0</xdr:colOff>
      <xdr:row>692</xdr:row>
      <xdr:rowOff>0</xdr:rowOff>
    </xdr:from>
    <xdr:to>
      <xdr:col>25</xdr:col>
      <xdr:colOff>200025</xdr:colOff>
      <xdr:row>707</xdr:row>
      <xdr:rowOff>142875</xdr:rowOff>
    </xdr:to>
    <xdr:graphicFrame>
      <xdr:nvGraphicFramePr>
        <xdr:cNvPr id="26" name="Chart 38"/>
        <xdr:cNvGraphicFramePr/>
      </xdr:nvGraphicFramePr>
      <xdr:xfrm>
        <a:off x="15849600" y="131530725"/>
        <a:ext cx="3857625" cy="2609850"/>
      </xdr:xfrm>
      <a:graphic>
        <a:graphicData uri="http://schemas.openxmlformats.org/drawingml/2006/chart">
          <c:chart xmlns:c="http://schemas.openxmlformats.org/drawingml/2006/chart"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251"/>
  <sheetViews>
    <sheetView workbookViewId="0" topLeftCell="AY211">
      <selection activeCell="A3" sqref="A3:CE247"/>
    </sheetView>
  </sheetViews>
  <sheetFormatPr defaultColWidth="9.140625" defaultRowHeight="12.75"/>
  <cols>
    <col min="1" max="1" width="3.7109375" style="3" customWidth="1"/>
    <col min="2" max="2" width="3.7109375" style="6" customWidth="1"/>
    <col min="3" max="3" width="3.7109375" style="3" customWidth="1"/>
    <col min="4" max="4" width="3.7109375" style="11" customWidth="1"/>
    <col min="5" max="5" width="3.7109375" style="3" customWidth="1"/>
    <col min="6" max="6" width="3.7109375" style="11" customWidth="1"/>
    <col min="7" max="7" width="3.7109375" style="3" customWidth="1"/>
    <col min="8" max="16" width="3.7109375" style="4" customWidth="1"/>
    <col min="17" max="17" width="3.7109375" style="10" customWidth="1"/>
    <col min="18" max="25" width="3.7109375" style="4" customWidth="1"/>
    <col min="26" max="26" width="3.7109375" style="5" customWidth="1"/>
    <col min="27" max="27" width="3.7109375" style="6" customWidth="1"/>
    <col min="28" max="28" width="3.7109375" style="3" customWidth="1"/>
    <col min="29" max="29" width="3.7109375" style="11" customWidth="1"/>
    <col min="30" max="32" width="3.7109375" style="6" customWidth="1"/>
    <col min="33" max="33" width="3.7109375" style="1" customWidth="1"/>
    <col min="34" max="34" width="3.7109375" style="3" customWidth="1"/>
    <col min="35" max="38" width="3.7109375" style="4" customWidth="1"/>
    <col min="39" max="39" width="3.7109375" style="5" customWidth="1"/>
    <col min="40" max="40" width="3.7109375" style="3" customWidth="1"/>
    <col min="41" max="41" width="3.7109375" style="11" customWidth="1"/>
    <col min="42" max="42" width="3.7109375" style="3" customWidth="1"/>
    <col min="43" max="50" width="3.7109375" style="4" customWidth="1"/>
    <col min="51" max="51" width="3.7109375" style="10" customWidth="1"/>
    <col min="52" max="58" width="3.7109375" style="4" customWidth="1"/>
    <col min="59" max="59" width="3.7109375" style="5" customWidth="1"/>
    <col min="60" max="60" width="3.7109375" style="3" customWidth="1"/>
    <col min="61" max="61" width="3.7109375" style="11" customWidth="1"/>
    <col min="62" max="62" width="3.7109375" style="6" customWidth="1"/>
    <col min="63" max="63" width="3.7109375" style="1" customWidth="1"/>
    <col min="64" max="64" width="3.7109375" style="6" customWidth="1"/>
    <col min="65" max="65" width="3.7109375" style="3" customWidth="1"/>
    <col min="66" max="66" width="3.7109375" style="11" customWidth="1"/>
    <col min="67" max="67" width="3.7109375" style="3" customWidth="1"/>
    <col min="68" max="68" width="3.7109375" style="11" customWidth="1"/>
    <col min="69" max="69" width="3.7109375" style="3" customWidth="1"/>
    <col min="70" max="70" width="3.7109375" style="11" customWidth="1"/>
    <col min="71" max="71" width="3.7109375" style="1" customWidth="1"/>
    <col min="72" max="72" width="3.7109375" style="11" customWidth="1"/>
    <col min="73" max="73" width="3.7109375" style="3" customWidth="1"/>
    <col min="74" max="74" width="3.7109375" style="6" customWidth="1"/>
    <col min="75" max="75" width="3.7109375" style="1" customWidth="1"/>
    <col min="76" max="76" width="3.7109375" style="6" customWidth="1"/>
    <col min="77" max="77" width="3.7109375" style="1" customWidth="1"/>
    <col min="78" max="78" width="3.7109375" style="6" customWidth="1"/>
    <col min="79" max="79" width="3.7109375" style="1" customWidth="1"/>
    <col min="80" max="80" width="11.140625" style="12" customWidth="1"/>
    <col min="81" max="81" width="11.140625" style="6" customWidth="1"/>
    <col min="82" max="82" width="14.7109375" style="1" customWidth="1"/>
    <col min="83" max="16384" width="3.7109375" style="1" customWidth="1"/>
  </cols>
  <sheetData>
    <row r="1" spans="1:83" s="2" customFormat="1" ht="12.75">
      <c r="A1" s="56" t="s">
        <v>0</v>
      </c>
      <c r="B1" s="54" t="s">
        <v>1</v>
      </c>
      <c r="C1" s="56" t="s">
        <v>2</v>
      </c>
      <c r="D1" s="57"/>
      <c r="E1" s="56" t="s">
        <v>3</v>
      </c>
      <c r="F1" s="57"/>
      <c r="G1" s="56" t="s">
        <v>4</v>
      </c>
      <c r="H1" s="50"/>
      <c r="I1" s="50"/>
      <c r="J1" s="50"/>
      <c r="K1" s="50"/>
      <c r="L1" s="50"/>
      <c r="M1" s="50"/>
      <c r="N1" s="50"/>
      <c r="O1" s="50"/>
      <c r="P1" s="50"/>
      <c r="Q1" s="50"/>
      <c r="R1" s="50"/>
      <c r="S1" s="50"/>
      <c r="T1" s="50"/>
      <c r="U1" s="50"/>
      <c r="V1" s="50"/>
      <c r="W1" s="50"/>
      <c r="X1" s="50"/>
      <c r="Y1" s="50"/>
      <c r="Z1" s="57"/>
      <c r="AA1" s="54" t="s">
        <v>5</v>
      </c>
      <c r="AB1" s="56" t="s">
        <v>6</v>
      </c>
      <c r="AC1" s="57"/>
      <c r="AD1" s="54" t="s">
        <v>7</v>
      </c>
      <c r="AE1" s="54" t="s">
        <v>8</v>
      </c>
      <c r="AF1" s="54" t="s">
        <v>9</v>
      </c>
      <c r="AG1" s="50" t="s">
        <v>10</v>
      </c>
      <c r="AH1" s="56" t="s">
        <v>11</v>
      </c>
      <c r="AI1" s="50"/>
      <c r="AJ1" s="50"/>
      <c r="AK1" s="50"/>
      <c r="AL1" s="50"/>
      <c r="AM1" s="57"/>
      <c r="AN1" s="56" t="s">
        <v>12</v>
      </c>
      <c r="AO1" s="57"/>
      <c r="AP1" s="56" t="s">
        <v>13</v>
      </c>
      <c r="AQ1" s="50"/>
      <c r="AR1" s="50"/>
      <c r="AS1" s="50"/>
      <c r="AT1" s="50"/>
      <c r="AU1" s="50"/>
      <c r="AV1" s="50"/>
      <c r="AW1" s="50"/>
      <c r="AX1" s="50"/>
      <c r="AY1" s="50"/>
      <c r="AZ1" s="50"/>
      <c r="BA1" s="50"/>
      <c r="BB1" s="50"/>
      <c r="BC1" s="50"/>
      <c r="BD1" s="50"/>
      <c r="BE1" s="50"/>
      <c r="BF1" s="50"/>
      <c r="BG1" s="57"/>
      <c r="BH1" s="56" t="s">
        <v>14</v>
      </c>
      <c r="BI1" s="57"/>
      <c r="BJ1" s="54" t="s">
        <v>15</v>
      </c>
      <c r="BK1" s="50" t="s">
        <v>16</v>
      </c>
      <c r="BL1" s="54" t="s">
        <v>17</v>
      </c>
      <c r="BM1" s="56" t="s">
        <v>18</v>
      </c>
      <c r="BN1" s="57"/>
      <c r="BO1" s="56" t="s">
        <v>19</v>
      </c>
      <c r="BP1" s="57"/>
      <c r="BQ1" s="56" t="s">
        <v>20</v>
      </c>
      <c r="BR1" s="57"/>
      <c r="BS1" s="50" t="s">
        <v>21</v>
      </c>
      <c r="BT1" s="50"/>
      <c r="BU1" s="56" t="s">
        <v>22</v>
      </c>
      <c r="BV1" s="54" t="s">
        <v>23</v>
      </c>
      <c r="BW1" s="50" t="s">
        <v>24</v>
      </c>
      <c r="BX1" s="54" t="s">
        <v>25</v>
      </c>
      <c r="BY1" s="50" t="s">
        <v>26</v>
      </c>
      <c r="BZ1" s="54" t="s">
        <v>27</v>
      </c>
      <c r="CA1" s="50" t="s">
        <v>28</v>
      </c>
      <c r="CB1" s="52" t="s">
        <v>29</v>
      </c>
      <c r="CC1" s="54" t="s">
        <v>30</v>
      </c>
      <c r="CE1" s="2" t="s">
        <v>60</v>
      </c>
    </row>
    <row r="2" spans="1:81" s="9" customFormat="1" ht="13.5" thickBot="1">
      <c r="A2" s="58"/>
      <c r="B2" s="55"/>
      <c r="C2" s="58"/>
      <c r="D2" s="59"/>
      <c r="E2" s="58"/>
      <c r="F2" s="59"/>
      <c r="G2" s="60" t="s">
        <v>31</v>
      </c>
      <c r="H2" s="61"/>
      <c r="I2" s="61"/>
      <c r="J2" s="61"/>
      <c r="K2" s="61"/>
      <c r="L2" s="61"/>
      <c r="M2" s="61"/>
      <c r="N2" s="61"/>
      <c r="O2" s="61"/>
      <c r="P2" s="61"/>
      <c r="Q2" s="62" t="s">
        <v>32</v>
      </c>
      <c r="R2" s="51"/>
      <c r="S2" s="51"/>
      <c r="T2" s="51"/>
      <c r="U2" s="51"/>
      <c r="V2" s="51"/>
      <c r="W2" s="51"/>
      <c r="X2" s="51"/>
      <c r="Y2" s="51"/>
      <c r="Z2" s="59"/>
      <c r="AA2" s="55"/>
      <c r="AB2" s="58"/>
      <c r="AC2" s="59"/>
      <c r="AD2" s="55"/>
      <c r="AE2" s="55"/>
      <c r="AF2" s="55"/>
      <c r="AG2" s="51"/>
      <c r="AH2" s="7">
        <v>1</v>
      </c>
      <c r="AI2" s="9">
        <v>2</v>
      </c>
      <c r="AJ2" s="9">
        <v>3</v>
      </c>
      <c r="AK2" s="9">
        <v>4</v>
      </c>
      <c r="AL2" s="9">
        <v>5</v>
      </c>
      <c r="AM2" s="8">
        <v>6</v>
      </c>
      <c r="AN2" s="58"/>
      <c r="AO2" s="59"/>
      <c r="AP2" s="60" t="s">
        <v>31</v>
      </c>
      <c r="AQ2" s="61"/>
      <c r="AR2" s="61"/>
      <c r="AS2" s="61"/>
      <c r="AT2" s="61"/>
      <c r="AU2" s="61"/>
      <c r="AV2" s="61"/>
      <c r="AW2" s="61"/>
      <c r="AX2" s="61"/>
      <c r="AY2" s="63" t="s">
        <v>32</v>
      </c>
      <c r="AZ2" s="61"/>
      <c r="BA2" s="61"/>
      <c r="BB2" s="61"/>
      <c r="BC2" s="61"/>
      <c r="BD2" s="61"/>
      <c r="BE2" s="61"/>
      <c r="BF2" s="61"/>
      <c r="BG2" s="64"/>
      <c r="BH2" s="58"/>
      <c r="BI2" s="59"/>
      <c r="BJ2" s="55"/>
      <c r="BK2" s="51"/>
      <c r="BL2" s="55"/>
      <c r="BM2" s="58"/>
      <c r="BN2" s="59"/>
      <c r="BO2" s="58"/>
      <c r="BP2" s="59"/>
      <c r="BQ2" s="58"/>
      <c r="BR2" s="59"/>
      <c r="BS2" s="51"/>
      <c r="BT2" s="51"/>
      <c r="BU2" s="58"/>
      <c r="BV2" s="55"/>
      <c r="BW2" s="51"/>
      <c r="BX2" s="55"/>
      <c r="BY2" s="51"/>
      <c r="BZ2" s="55"/>
      <c r="CA2" s="51"/>
      <c r="CB2" s="53"/>
      <c r="CC2" s="55"/>
    </row>
    <row r="3" spans="1:83" ht="12.75">
      <c r="A3" s="3">
        <v>4</v>
      </c>
      <c r="B3" s="6">
        <v>1</v>
      </c>
      <c r="C3" s="3">
        <v>2</v>
      </c>
      <c r="D3" s="11">
        <v>2</v>
      </c>
      <c r="E3" s="3">
        <v>1</v>
      </c>
      <c r="F3" s="10">
        <v>1</v>
      </c>
      <c r="G3" s="26">
        <v>1</v>
      </c>
      <c r="H3" s="27"/>
      <c r="I3" s="27"/>
      <c r="J3" s="27"/>
      <c r="K3" s="27"/>
      <c r="L3" s="27"/>
      <c r="M3" s="27">
        <v>7</v>
      </c>
      <c r="N3" s="27"/>
      <c r="O3" s="27">
        <v>9</v>
      </c>
      <c r="P3" s="30"/>
      <c r="Q3" s="4">
        <v>1</v>
      </c>
      <c r="W3" s="4">
        <v>7</v>
      </c>
      <c r="Y3" s="4">
        <v>9</v>
      </c>
      <c r="AA3" s="6">
        <v>3</v>
      </c>
      <c r="AB3" s="3">
        <v>3</v>
      </c>
      <c r="AC3" s="11">
        <v>3</v>
      </c>
      <c r="AD3" s="6">
        <v>7</v>
      </c>
      <c r="AE3" s="6">
        <v>4</v>
      </c>
      <c r="AF3" s="6">
        <v>1</v>
      </c>
      <c r="AH3" s="3">
        <v>2</v>
      </c>
      <c r="AI3" s="4">
        <v>2</v>
      </c>
      <c r="AN3" s="3">
        <v>3</v>
      </c>
      <c r="AO3" s="10">
        <v>3</v>
      </c>
      <c r="AP3" s="26"/>
      <c r="AQ3" s="27"/>
      <c r="AR3" s="27"/>
      <c r="AS3" s="27"/>
      <c r="AT3" s="27">
        <v>5</v>
      </c>
      <c r="AU3" s="27"/>
      <c r="AV3" s="27"/>
      <c r="AW3" s="27"/>
      <c r="AX3" s="32"/>
      <c r="AY3" s="27"/>
      <c r="AZ3" s="27"/>
      <c r="BA3" s="27"/>
      <c r="BB3" s="27"/>
      <c r="BC3" s="27">
        <v>5</v>
      </c>
      <c r="BD3" s="27"/>
      <c r="BE3" s="27"/>
      <c r="BF3" s="27"/>
      <c r="BG3" s="30"/>
      <c r="BH3" s="4"/>
      <c r="BJ3" s="6">
        <v>2</v>
      </c>
      <c r="BK3" s="1">
        <v>3</v>
      </c>
      <c r="BL3" s="6">
        <v>1</v>
      </c>
      <c r="BM3" s="3">
        <v>2</v>
      </c>
      <c r="BN3" s="11">
        <v>2</v>
      </c>
      <c r="BO3" s="3">
        <v>3</v>
      </c>
      <c r="BP3" s="11">
        <v>3</v>
      </c>
      <c r="BQ3" s="3">
        <v>1</v>
      </c>
      <c r="BR3" s="11">
        <v>1</v>
      </c>
      <c r="BU3" s="3">
        <v>1</v>
      </c>
      <c r="BV3" s="6">
        <v>1</v>
      </c>
      <c r="BW3" s="1">
        <v>2</v>
      </c>
      <c r="BX3" s="6">
        <v>5</v>
      </c>
      <c r="BY3" s="1">
        <v>1</v>
      </c>
      <c r="BZ3" s="6">
        <v>2</v>
      </c>
      <c r="CA3" s="1">
        <v>9</v>
      </c>
      <c r="CB3" s="12" t="s">
        <v>38</v>
      </c>
      <c r="CC3" s="6" t="s">
        <v>37</v>
      </c>
      <c r="CD3" s="1" t="s">
        <v>44</v>
      </c>
      <c r="CE3" s="1">
        <v>1</v>
      </c>
    </row>
    <row r="4" spans="1:83" ht="12.75">
      <c r="A4" s="3">
        <v>1</v>
      </c>
      <c r="B4" s="6">
        <v>2</v>
      </c>
      <c r="C4" s="3">
        <v>2</v>
      </c>
      <c r="D4" s="11">
        <v>2</v>
      </c>
      <c r="E4" s="3">
        <v>2</v>
      </c>
      <c r="F4" s="10">
        <v>4</v>
      </c>
      <c r="K4" s="4">
        <v>5</v>
      </c>
      <c r="P4" s="5"/>
      <c r="Q4" s="4"/>
      <c r="W4" s="4">
        <v>7</v>
      </c>
      <c r="X4" s="4">
        <v>8</v>
      </c>
      <c r="Y4" s="4">
        <v>9</v>
      </c>
      <c r="AA4" s="6">
        <v>1</v>
      </c>
      <c r="AB4" s="3">
        <v>1</v>
      </c>
      <c r="AC4" s="11">
        <v>1</v>
      </c>
      <c r="AD4" s="6">
        <v>2</v>
      </c>
      <c r="AE4" s="6">
        <v>1</v>
      </c>
      <c r="AF4" s="6">
        <v>1</v>
      </c>
      <c r="AH4" s="3">
        <v>2</v>
      </c>
      <c r="AI4" s="4">
        <v>2</v>
      </c>
      <c r="AJ4" s="4">
        <v>1</v>
      </c>
      <c r="AK4" s="4">
        <v>1</v>
      </c>
      <c r="AL4" s="4">
        <v>2</v>
      </c>
      <c r="AN4" s="3">
        <v>2</v>
      </c>
      <c r="AO4" s="10">
        <v>2</v>
      </c>
      <c r="AX4" s="28"/>
      <c r="AY4" s="4">
        <v>1</v>
      </c>
      <c r="BC4" s="4">
        <v>5</v>
      </c>
      <c r="BD4" s="4">
        <v>6</v>
      </c>
      <c r="BE4" s="4">
        <v>7</v>
      </c>
      <c r="BH4" s="4"/>
      <c r="BJ4" s="6">
        <v>2</v>
      </c>
      <c r="BK4" s="1">
        <v>3</v>
      </c>
      <c r="BL4" s="6">
        <v>1</v>
      </c>
      <c r="BN4" s="11">
        <v>1</v>
      </c>
      <c r="BP4" s="11">
        <v>3</v>
      </c>
      <c r="BR4" s="11">
        <v>1</v>
      </c>
      <c r="BU4" s="3">
        <v>2</v>
      </c>
      <c r="BV4" s="6">
        <v>1</v>
      </c>
      <c r="BW4" s="1">
        <v>1</v>
      </c>
      <c r="BX4" s="6">
        <v>5</v>
      </c>
      <c r="BY4" s="1">
        <v>1</v>
      </c>
      <c r="BZ4" s="6">
        <v>2</v>
      </c>
      <c r="CA4" s="1">
        <v>6</v>
      </c>
      <c r="CB4" s="12" t="s">
        <v>40</v>
      </c>
      <c r="CC4" s="6" t="s">
        <v>37</v>
      </c>
      <c r="CD4" s="1" t="s">
        <v>44</v>
      </c>
      <c r="CE4" s="1">
        <v>1</v>
      </c>
    </row>
    <row r="5" spans="1:83" ht="12.75">
      <c r="A5" s="3">
        <v>5</v>
      </c>
      <c r="B5" s="6">
        <v>2</v>
      </c>
      <c r="C5" s="3">
        <v>2</v>
      </c>
      <c r="D5" s="11">
        <v>2</v>
      </c>
      <c r="E5" s="3">
        <v>3</v>
      </c>
      <c r="F5" s="10">
        <v>3</v>
      </c>
      <c r="J5" s="4">
        <v>4</v>
      </c>
      <c r="P5" s="5"/>
      <c r="Q5" s="10">
        <v>1</v>
      </c>
      <c r="V5" s="4">
        <v>6</v>
      </c>
      <c r="W5" s="4">
        <v>7</v>
      </c>
      <c r="X5" s="4">
        <v>8</v>
      </c>
      <c r="Y5" s="4">
        <v>9</v>
      </c>
      <c r="AA5" s="6">
        <v>1</v>
      </c>
      <c r="AC5" s="11">
        <v>1</v>
      </c>
      <c r="AD5" s="6">
        <v>8</v>
      </c>
      <c r="AE5" s="6">
        <v>6</v>
      </c>
      <c r="AF5" s="6">
        <v>1</v>
      </c>
      <c r="AN5" s="3">
        <v>4</v>
      </c>
      <c r="AO5" s="10">
        <v>4</v>
      </c>
      <c r="AQ5" s="4">
        <v>2</v>
      </c>
      <c r="AX5" s="28"/>
      <c r="AY5" s="4"/>
      <c r="AZ5" s="4">
        <v>2</v>
      </c>
      <c r="BH5" s="4"/>
      <c r="BJ5" s="6">
        <v>2</v>
      </c>
      <c r="BK5" s="1" t="s">
        <v>39</v>
      </c>
      <c r="BL5" s="6">
        <v>1</v>
      </c>
      <c r="BM5" s="3">
        <v>3</v>
      </c>
      <c r="BN5" s="11">
        <v>3</v>
      </c>
      <c r="BQ5" s="3">
        <v>1</v>
      </c>
      <c r="BR5" s="11">
        <v>1</v>
      </c>
      <c r="BU5" s="3">
        <v>2</v>
      </c>
      <c r="BV5" s="6">
        <v>1</v>
      </c>
      <c r="BW5" s="1">
        <v>2</v>
      </c>
      <c r="BX5" s="6">
        <v>3</v>
      </c>
      <c r="BY5" s="1">
        <v>1</v>
      </c>
      <c r="BZ5" s="6">
        <v>2</v>
      </c>
      <c r="CA5" s="1">
        <v>5</v>
      </c>
      <c r="CB5" s="12" t="s">
        <v>40</v>
      </c>
      <c r="CC5" s="6" t="s">
        <v>37</v>
      </c>
      <c r="CD5" s="1" t="s">
        <v>44</v>
      </c>
      <c r="CE5" s="1">
        <v>1</v>
      </c>
    </row>
    <row r="6" spans="1:83" ht="12.75">
      <c r="A6" s="3">
        <v>6</v>
      </c>
      <c r="B6" s="6">
        <v>3</v>
      </c>
      <c r="C6" s="3">
        <v>1</v>
      </c>
      <c r="D6" s="11">
        <v>1</v>
      </c>
      <c r="E6" s="3">
        <v>1</v>
      </c>
      <c r="F6" s="10">
        <v>1</v>
      </c>
      <c r="I6" s="4">
        <v>3</v>
      </c>
      <c r="P6" s="5"/>
      <c r="Q6" s="4"/>
      <c r="V6" s="4">
        <v>6</v>
      </c>
      <c r="AA6" s="6">
        <v>1</v>
      </c>
      <c r="AB6" s="3">
        <v>1</v>
      </c>
      <c r="AC6" s="11">
        <v>1</v>
      </c>
      <c r="AD6" s="6">
        <v>7</v>
      </c>
      <c r="AE6" s="6">
        <v>3</v>
      </c>
      <c r="AF6" s="6">
        <v>1</v>
      </c>
      <c r="AH6" s="3">
        <v>2</v>
      </c>
      <c r="AI6" s="4">
        <v>2</v>
      </c>
      <c r="AN6" s="3">
        <v>1</v>
      </c>
      <c r="AO6" s="10">
        <v>1</v>
      </c>
      <c r="AX6" s="28"/>
      <c r="AY6" s="4"/>
      <c r="BH6" s="4"/>
      <c r="BJ6" s="6">
        <v>1</v>
      </c>
      <c r="BK6" s="1">
        <v>3</v>
      </c>
      <c r="BL6" s="6">
        <v>1</v>
      </c>
      <c r="BM6" s="3">
        <v>3</v>
      </c>
      <c r="BN6" s="11">
        <v>3</v>
      </c>
      <c r="BQ6" s="3">
        <v>1</v>
      </c>
      <c r="BR6" s="11">
        <v>1</v>
      </c>
      <c r="BU6" s="3">
        <v>2</v>
      </c>
      <c r="BV6" s="6">
        <v>2</v>
      </c>
      <c r="BW6" s="1">
        <v>2</v>
      </c>
      <c r="BX6" s="6">
        <v>5</v>
      </c>
      <c r="BY6" s="1">
        <v>1</v>
      </c>
      <c r="BZ6" s="6">
        <v>2</v>
      </c>
      <c r="CA6" s="1">
        <v>5</v>
      </c>
      <c r="CB6" s="12" t="s">
        <v>40</v>
      </c>
      <c r="CC6" s="6" t="s">
        <v>37</v>
      </c>
      <c r="CD6" s="1" t="s">
        <v>44</v>
      </c>
      <c r="CE6" s="1">
        <v>1</v>
      </c>
    </row>
    <row r="7" spans="1:83" ht="12.75">
      <c r="A7" s="3">
        <v>2</v>
      </c>
      <c r="B7" s="6">
        <v>2</v>
      </c>
      <c r="C7" s="3">
        <v>1</v>
      </c>
      <c r="D7" s="11">
        <v>1</v>
      </c>
      <c r="E7" s="3">
        <v>2</v>
      </c>
      <c r="F7" s="10">
        <v>2</v>
      </c>
      <c r="P7" s="5"/>
      <c r="Q7" s="4"/>
      <c r="X7" s="4">
        <v>8</v>
      </c>
      <c r="AA7" s="6">
        <v>1</v>
      </c>
      <c r="AB7" s="3">
        <v>1</v>
      </c>
      <c r="AC7" s="11">
        <v>1</v>
      </c>
      <c r="AD7" s="6">
        <v>8</v>
      </c>
      <c r="AE7" s="6">
        <v>6</v>
      </c>
      <c r="AF7" s="6">
        <v>1</v>
      </c>
      <c r="AI7" s="4">
        <v>1</v>
      </c>
      <c r="AK7" s="4">
        <v>1</v>
      </c>
      <c r="AN7" s="3">
        <v>3</v>
      </c>
      <c r="AO7" s="10">
        <v>3</v>
      </c>
      <c r="AQ7" s="4">
        <v>2</v>
      </c>
      <c r="AX7" s="28"/>
      <c r="AY7" s="4"/>
      <c r="AZ7" s="4">
        <v>2</v>
      </c>
      <c r="BH7" s="4"/>
      <c r="BJ7" s="6">
        <v>1</v>
      </c>
      <c r="BK7" s="1" t="s">
        <v>39</v>
      </c>
      <c r="BL7" s="6">
        <v>1</v>
      </c>
      <c r="BN7" s="11">
        <v>3</v>
      </c>
      <c r="BQ7" s="3">
        <v>2</v>
      </c>
      <c r="BR7" s="11">
        <v>2</v>
      </c>
      <c r="BU7" s="3">
        <v>1</v>
      </c>
      <c r="BV7" s="6">
        <v>1</v>
      </c>
      <c r="BW7" s="1">
        <v>1</v>
      </c>
      <c r="BX7" s="6">
        <v>5</v>
      </c>
      <c r="BY7" s="1">
        <v>1</v>
      </c>
      <c r="BZ7" s="6">
        <v>2</v>
      </c>
      <c r="CA7" s="1">
        <v>6</v>
      </c>
      <c r="CB7" s="12" t="s">
        <v>40</v>
      </c>
      <c r="CC7" s="6" t="s">
        <v>37</v>
      </c>
      <c r="CD7" s="1" t="s">
        <v>44</v>
      </c>
      <c r="CE7" s="1">
        <v>1</v>
      </c>
    </row>
    <row r="8" spans="1:83" ht="12.75">
      <c r="A8" s="3">
        <v>8</v>
      </c>
      <c r="B8" s="6">
        <v>1</v>
      </c>
      <c r="C8" s="3">
        <v>1</v>
      </c>
      <c r="D8" s="11">
        <v>1</v>
      </c>
      <c r="E8" s="3">
        <v>2</v>
      </c>
      <c r="F8" s="10">
        <v>2</v>
      </c>
      <c r="H8" s="4">
        <v>2</v>
      </c>
      <c r="I8" s="4">
        <v>3</v>
      </c>
      <c r="J8" s="4">
        <v>4</v>
      </c>
      <c r="K8" s="4">
        <v>5</v>
      </c>
      <c r="P8" s="5"/>
      <c r="Q8" s="10">
        <v>1</v>
      </c>
      <c r="V8" s="4">
        <v>6</v>
      </c>
      <c r="W8" s="4">
        <v>7</v>
      </c>
      <c r="X8" s="4">
        <v>8</v>
      </c>
      <c r="Y8" s="4">
        <v>9</v>
      </c>
      <c r="AA8" s="6">
        <v>1</v>
      </c>
      <c r="AB8" s="3">
        <v>1</v>
      </c>
      <c r="AC8" s="11">
        <v>1</v>
      </c>
      <c r="AD8" s="6">
        <v>8</v>
      </c>
      <c r="AE8" s="6">
        <v>1</v>
      </c>
      <c r="AF8" s="6">
        <v>1</v>
      </c>
      <c r="AH8" s="3">
        <v>2</v>
      </c>
      <c r="AI8" s="4">
        <v>2</v>
      </c>
      <c r="AJ8" s="4">
        <v>2</v>
      </c>
      <c r="AK8" s="4">
        <v>1</v>
      </c>
      <c r="AL8" s="4">
        <v>1</v>
      </c>
      <c r="AN8" s="3">
        <v>2</v>
      </c>
      <c r="AO8" s="10">
        <v>2</v>
      </c>
      <c r="AT8" s="4">
        <v>5</v>
      </c>
      <c r="AX8" s="28"/>
      <c r="AY8" s="4"/>
      <c r="BH8" s="4"/>
      <c r="BJ8" s="6">
        <v>3</v>
      </c>
      <c r="BM8" s="3">
        <v>1</v>
      </c>
      <c r="BN8" s="11">
        <v>1</v>
      </c>
      <c r="BO8" s="3">
        <v>1</v>
      </c>
      <c r="BP8" s="11">
        <v>1</v>
      </c>
      <c r="BQ8" s="3">
        <v>1</v>
      </c>
      <c r="BR8" s="11">
        <v>1</v>
      </c>
      <c r="BU8" s="3">
        <v>1</v>
      </c>
      <c r="BV8" s="6">
        <v>1</v>
      </c>
      <c r="BW8" s="1">
        <v>2</v>
      </c>
      <c r="BX8" s="6">
        <v>5</v>
      </c>
      <c r="BY8" s="1">
        <v>1</v>
      </c>
      <c r="BZ8" s="6">
        <v>2</v>
      </c>
      <c r="CA8" s="1">
        <v>6</v>
      </c>
      <c r="CB8" s="12" t="s">
        <v>40</v>
      </c>
      <c r="CC8" s="6" t="s">
        <v>37</v>
      </c>
      <c r="CD8" s="1" t="s">
        <v>44</v>
      </c>
      <c r="CE8" s="1">
        <v>1</v>
      </c>
    </row>
    <row r="9" spans="1:83" ht="12.75">
      <c r="A9" s="3">
        <v>2</v>
      </c>
      <c r="B9" s="6">
        <v>3</v>
      </c>
      <c r="C9" s="3">
        <v>1</v>
      </c>
      <c r="D9" s="11">
        <v>1</v>
      </c>
      <c r="E9" s="3">
        <v>2</v>
      </c>
      <c r="F9" s="10">
        <v>2</v>
      </c>
      <c r="I9" s="4">
        <v>3</v>
      </c>
      <c r="J9" s="4">
        <v>4</v>
      </c>
      <c r="K9" s="4">
        <v>5</v>
      </c>
      <c r="L9" s="4">
        <v>6</v>
      </c>
      <c r="N9" s="4">
        <v>8</v>
      </c>
      <c r="P9" s="5"/>
      <c r="Q9" s="4">
        <v>1</v>
      </c>
      <c r="R9" s="4">
        <v>2</v>
      </c>
      <c r="W9" s="4">
        <v>7</v>
      </c>
      <c r="Y9" s="4">
        <v>9</v>
      </c>
      <c r="AA9" s="6">
        <v>1</v>
      </c>
      <c r="AB9" s="3">
        <v>2</v>
      </c>
      <c r="AC9" s="11">
        <v>2</v>
      </c>
      <c r="AD9" s="6">
        <v>8</v>
      </c>
      <c r="AE9" s="6">
        <v>1</v>
      </c>
      <c r="AF9" s="6">
        <v>2</v>
      </c>
      <c r="AG9" s="1">
        <v>2</v>
      </c>
      <c r="AI9" s="4">
        <v>1</v>
      </c>
      <c r="AJ9" s="4">
        <v>3</v>
      </c>
      <c r="AL9" s="4">
        <v>1</v>
      </c>
      <c r="AN9" s="3">
        <v>3</v>
      </c>
      <c r="AO9" s="10">
        <v>3</v>
      </c>
      <c r="AX9" s="28"/>
      <c r="AY9" s="4"/>
      <c r="AZ9" s="4">
        <v>2</v>
      </c>
      <c r="BH9" s="4"/>
      <c r="BJ9" s="6">
        <v>3</v>
      </c>
      <c r="BM9" s="3">
        <v>3</v>
      </c>
      <c r="BN9" s="11">
        <v>3</v>
      </c>
      <c r="BQ9" s="3">
        <v>1</v>
      </c>
      <c r="BR9" s="11">
        <v>1</v>
      </c>
      <c r="BU9" s="3">
        <v>1</v>
      </c>
      <c r="BV9" s="6">
        <v>1</v>
      </c>
      <c r="BW9" s="1">
        <v>1</v>
      </c>
      <c r="BX9" s="6">
        <v>5</v>
      </c>
      <c r="BY9" s="1">
        <v>1</v>
      </c>
      <c r="BZ9" s="6">
        <v>1</v>
      </c>
      <c r="CA9" s="1">
        <v>9</v>
      </c>
      <c r="CB9" s="12" t="s">
        <v>40</v>
      </c>
      <c r="CC9" s="6" t="s">
        <v>37</v>
      </c>
      <c r="CD9" s="1" t="s">
        <v>44</v>
      </c>
      <c r="CE9" s="1">
        <v>1</v>
      </c>
    </row>
    <row r="10" spans="1:83" ht="12.75">
      <c r="A10" s="3">
        <v>5</v>
      </c>
      <c r="B10" s="6">
        <v>2</v>
      </c>
      <c r="C10" s="3">
        <v>1</v>
      </c>
      <c r="D10" s="11">
        <v>1</v>
      </c>
      <c r="E10" s="3">
        <v>3</v>
      </c>
      <c r="F10" s="10">
        <v>3</v>
      </c>
      <c r="G10" s="3">
        <v>1</v>
      </c>
      <c r="H10" s="4">
        <v>2</v>
      </c>
      <c r="I10" s="4">
        <v>3</v>
      </c>
      <c r="J10" s="4">
        <v>4</v>
      </c>
      <c r="K10" s="4">
        <v>5</v>
      </c>
      <c r="L10" s="4">
        <v>6</v>
      </c>
      <c r="P10" s="5"/>
      <c r="V10" s="4">
        <v>6</v>
      </c>
      <c r="W10" s="4">
        <v>7</v>
      </c>
      <c r="X10" s="4">
        <v>8</v>
      </c>
      <c r="Y10" s="4">
        <v>9</v>
      </c>
      <c r="AA10" s="6">
        <v>4</v>
      </c>
      <c r="AB10" s="3">
        <v>4</v>
      </c>
      <c r="AC10" s="11">
        <v>4</v>
      </c>
      <c r="AD10" s="6">
        <v>8</v>
      </c>
      <c r="AE10" s="6">
        <v>1</v>
      </c>
      <c r="AF10" s="6">
        <v>1</v>
      </c>
      <c r="AH10" s="3">
        <v>2</v>
      </c>
      <c r="AI10" s="4">
        <v>2</v>
      </c>
      <c r="AJ10" s="4">
        <v>2</v>
      </c>
      <c r="AK10" s="4">
        <v>1</v>
      </c>
      <c r="AL10" s="4">
        <v>4</v>
      </c>
      <c r="AN10" s="3">
        <v>2</v>
      </c>
      <c r="AO10" s="10">
        <v>2</v>
      </c>
      <c r="AT10" s="4">
        <v>5</v>
      </c>
      <c r="AX10" s="28"/>
      <c r="AY10" s="4"/>
      <c r="BF10" s="4">
        <v>8</v>
      </c>
      <c r="BH10" s="4"/>
      <c r="BJ10" s="6">
        <v>1</v>
      </c>
      <c r="BK10" s="1">
        <v>1</v>
      </c>
      <c r="BL10" s="6">
        <v>2</v>
      </c>
      <c r="BM10" s="3">
        <v>3</v>
      </c>
      <c r="BN10" s="11">
        <v>3</v>
      </c>
      <c r="BQ10" s="3">
        <v>1</v>
      </c>
      <c r="BR10" s="11">
        <v>1</v>
      </c>
      <c r="BU10" s="3">
        <v>1</v>
      </c>
      <c r="BV10" s="6">
        <v>1</v>
      </c>
      <c r="BW10" s="1">
        <v>2</v>
      </c>
      <c r="BX10" s="6">
        <v>5</v>
      </c>
      <c r="BY10" s="1">
        <v>1</v>
      </c>
      <c r="BZ10" s="6">
        <v>1</v>
      </c>
      <c r="CA10" s="1">
        <v>3</v>
      </c>
      <c r="CB10" s="12" t="s">
        <v>40</v>
      </c>
      <c r="CC10" s="6" t="s">
        <v>37</v>
      </c>
      <c r="CD10" s="1" t="s">
        <v>44</v>
      </c>
      <c r="CE10" s="1">
        <v>1</v>
      </c>
    </row>
    <row r="11" spans="1:83" ht="12.75">
      <c r="A11" s="3">
        <v>5</v>
      </c>
      <c r="B11" s="6">
        <v>1</v>
      </c>
      <c r="C11" s="3">
        <v>1</v>
      </c>
      <c r="D11" s="11">
        <v>1</v>
      </c>
      <c r="E11" s="3">
        <v>1</v>
      </c>
      <c r="F11" s="10">
        <v>1</v>
      </c>
      <c r="H11" s="4">
        <v>2</v>
      </c>
      <c r="I11" s="4">
        <v>3</v>
      </c>
      <c r="J11" s="4">
        <v>4</v>
      </c>
      <c r="P11" s="5"/>
      <c r="Q11" s="4"/>
      <c r="V11" s="4">
        <v>6</v>
      </c>
      <c r="W11" s="4">
        <v>7</v>
      </c>
      <c r="X11" s="4">
        <v>8</v>
      </c>
      <c r="Y11" s="4">
        <v>9</v>
      </c>
      <c r="AA11" s="6">
        <v>1</v>
      </c>
      <c r="AB11" s="3">
        <v>1</v>
      </c>
      <c r="AC11" s="11">
        <v>1</v>
      </c>
      <c r="AD11" s="6">
        <v>8</v>
      </c>
      <c r="AE11" s="6">
        <v>1</v>
      </c>
      <c r="AF11" s="6">
        <v>1</v>
      </c>
      <c r="AH11" s="3">
        <v>1</v>
      </c>
      <c r="AI11" s="4">
        <v>1</v>
      </c>
      <c r="AK11" s="4">
        <v>1</v>
      </c>
      <c r="AL11" s="4">
        <v>2</v>
      </c>
      <c r="AN11" s="3">
        <v>2</v>
      </c>
      <c r="AO11" s="10">
        <v>2</v>
      </c>
      <c r="AT11" s="4">
        <v>5</v>
      </c>
      <c r="AX11" s="28"/>
      <c r="AY11" s="4"/>
      <c r="BH11" s="4"/>
      <c r="BJ11" s="6">
        <v>3</v>
      </c>
      <c r="BM11" s="3">
        <v>1</v>
      </c>
      <c r="BN11" s="11">
        <v>1</v>
      </c>
      <c r="BO11" s="3">
        <v>1</v>
      </c>
      <c r="BP11" s="11">
        <v>1</v>
      </c>
      <c r="BQ11" s="3">
        <v>3</v>
      </c>
      <c r="BR11" s="11">
        <v>1</v>
      </c>
      <c r="BU11" s="3">
        <v>1</v>
      </c>
      <c r="BV11" s="6">
        <v>1</v>
      </c>
      <c r="BW11" s="1">
        <v>2</v>
      </c>
      <c r="BX11" s="6">
        <v>3</v>
      </c>
      <c r="BY11" s="1">
        <v>1</v>
      </c>
      <c r="BZ11" s="6">
        <v>1</v>
      </c>
      <c r="CA11" s="1">
        <v>6</v>
      </c>
      <c r="CB11" s="12" t="s">
        <v>40</v>
      </c>
      <c r="CC11" s="6" t="s">
        <v>37</v>
      </c>
      <c r="CD11" s="1" t="s">
        <v>44</v>
      </c>
      <c r="CE11" s="1">
        <v>1</v>
      </c>
    </row>
    <row r="12" spans="1:83" ht="12.75">
      <c r="A12" s="3">
        <v>6</v>
      </c>
      <c r="B12" s="6">
        <v>2</v>
      </c>
      <c r="C12" s="3">
        <v>2</v>
      </c>
      <c r="D12" s="11">
        <v>1</v>
      </c>
      <c r="E12" s="3">
        <v>2</v>
      </c>
      <c r="F12" s="10">
        <v>3</v>
      </c>
      <c r="G12" s="3">
        <v>1</v>
      </c>
      <c r="H12" s="4">
        <v>2</v>
      </c>
      <c r="I12" s="4">
        <v>3</v>
      </c>
      <c r="J12" s="4">
        <v>4</v>
      </c>
      <c r="K12" s="4">
        <v>5</v>
      </c>
      <c r="O12" s="4">
        <v>9</v>
      </c>
      <c r="P12" s="5"/>
      <c r="V12" s="4">
        <v>6</v>
      </c>
      <c r="W12" s="4">
        <v>7</v>
      </c>
      <c r="X12" s="4">
        <v>8</v>
      </c>
      <c r="Y12" s="4">
        <v>9</v>
      </c>
      <c r="AA12" s="6">
        <v>2</v>
      </c>
      <c r="AB12" s="3">
        <v>2</v>
      </c>
      <c r="AC12" s="11">
        <v>1</v>
      </c>
      <c r="AD12" s="6">
        <v>8</v>
      </c>
      <c r="AE12" s="6">
        <v>2</v>
      </c>
      <c r="AF12" s="6">
        <v>2</v>
      </c>
      <c r="AG12" s="1">
        <v>3</v>
      </c>
      <c r="AH12" s="3">
        <v>2</v>
      </c>
      <c r="AI12" s="4">
        <v>1</v>
      </c>
      <c r="AJ12" s="4">
        <v>1</v>
      </c>
      <c r="AK12" s="4">
        <v>1</v>
      </c>
      <c r="AN12" s="3">
        <v>3</v>
      </c>
      <c r="AO12" s="10">
        <v>3</v>
      </c>
      <c r="AQ12" s="4">
        <v>2</v>
      </c>
      <c r="AW12" s="4">
        <v>8</v>
      </c>
      <c r="AX12" s="28"/>
      <c r="AY12" s="4"/>
      <c r="AZ12" s="4">
        <v>2</v>
      </c>
      <c r="BF12" s="4">
        <v>8</v>
      </c>
      <c r="BH12" s="4"/>
      <c r="BJ12" s="6">
        <v>1</v>
      </c>
      <c r="BK12" s="1">
        <v>4</v>
      </c>
      <c r="BL12" s="6">
        <v>2</v>
      </c>
      <c r="BM12" s="3">
        <v>2</v>
      </c>
      <c r="BN12" s="11">
        <v>2</v>
      </c>
      <c r="BO12" s="3">
        <v>3</v>
      </c>
      <c r="BP12" s="11">
        <v>3</v>
      </c>
      <c r="BQ12" s="3">
        <v>2</v>
      </c>
      <c r="BR12" s="11">
        <v>1</v>
      </c>
      <c r="BU12" s="3">
        <v>1</v>
      </c>
      <c r="BV12" s="6">
        <v>1</v>
      </c>
      <c r="BW12" s="1">
        <v>2</v>
      </c>
      <c r="BX12" s="6">
        <v>5</v>
      </c>
      <c r="BY12" s="1">
        <v>1</v>
      </c>
      <c r="BZ12" s="6">
        <v>2</v>
      </c>
      <c r="CA12" s="1">
        <v>7</v>
      </c>
      <c r="CB12" s="12" t="s">
        <v>40</v>
      </c>
      <c r="CC12" s="6" t="s">
        <v>37</v>
      </c>
      <c r="CD12" s="1" t="s">
        <v>44</v>
      </c>
      <c r="CE12" s="1">
        <v>1</v>
      </c>
    </row>
    <row r="13" spans="1:83" ht="12.75">
      <c r="A13" s="3">
        <v>1</v>
      </c>
      <c r="B13" s="6">
        <v>2</v>
      </c>
      <c r="C13" s="3">
        <v>2</v>
      </c>
      <c r="D13" s="11">
        <v>2</v>
      </c>
      <c r="E13" s="3">
        <v>2</v>
      </c>
      <c r="F13" s="10">
        <v>3</v>
      </c>
      <c r="I13" s="4">
        <v>3</v>
      </c>
      <c r="J13" s="4">
        <v>4</v>
      </c>
      <c r="K13" s="4">
        <v>5</v>
      </c>
      <c r="P13" s="5"/>
      <c r="Q13" s="10">
        <v>1</v>
      </c>
      <c r="V13" s="4">
        <v>6</v>
      </c>
      <c r="W13" s="4">
        <v>7</v>
      </c>
      <c r="X13" s="4">
        <v>8</v>
      </c>
      <c r="Y13" s="4">
        <v>9</v>
      </c>
      <c r="AA13" s="6">
        <v>2</v>
      </c>
      <c r="AB13" s="3">
        <v>3</v>
      </c>
      <c r="AC13" s="11">
        <v>2</v>
      </c>
      <c r="AD13" s="6">
        <v>7</v>
      </c>
      <c r="AE13" s="6">
        <v>1</v>
      </c>
      <c r="AF13" s="6">
        <v>1</v>
      </c>
      <c r="AI13" s="4">
        <v>2</v>
      </c>
      <c r="AK13" s="4">
        <v>1</v>
      </c>
      <c r="AL13" s="4">
        <v>3</v>
      </c>
      <c r="AN13" s="3">
        <v>6</v>
      </c>
      <c r="AO13" s="10">
        <v>2</v>
      </c>
      <c r="AT13" s="4">
        <v>5</v>
      </c>
      <c r="AX13" s="28"/>
      <c r="AY13" s="4"/>
      <c r="BC13" s="4">
        <v>5</v>
      </c>
      <c r="BH13" s="4"/>
      <c r="BJ13" s="6">
        <v>3</v>
      </c>
      <c r="BM13" s="3">
        <v>3</v>
      </c>
      <c r="BN13" s="11">
        <v>3</v>
      </c>
      <c r="BO13" s="3">
        <v>5</v>
      </c>
      <c r="BP13" s="11">
        <v>3</v>
      </c>
      <c r="BQ13" s="3">
        <v>2</v>
      </c>
      <c r="BR13" s="11">
        <v>1</v>
      </c>
      <c r="BU13" s="3">
        <v>4</v>
      </c>
      <c r="BV13" s="6">
        <v>1</v>
      </c>
      <c r="BW13" s="1">
        <v>1</v>
      </c>
      <c r="BX13" s="6">
        <v>5</v>
      </c>
      <c r="BY13" s="1">
        <v>1</v>
      </c>
      <c r="BZ13" s="6">
        <v>2</v>
      </c>
      <c r="CA13" s="1">
        <v>6</v>
      </c>
      <c r="CB13" s="12" t="s">
        <v>40</v>
      </c>
      <c r="CC13" s="6" t="s">
        <v>37</v>
      </c>
      <c r="CD13" s="1" t="s">
        <v>44</v>
      </c>
      <c r="CE13" s="1">
        <v>1</v>
      </c>
    </row>
    <row r="14" spans="1:83" ht="12.75">
      <c r="A14" s="3">
        <v>3</v>
      </c>
      <c r="B14" s="6">
        <v>2</v>
      </c>
      <c r="C14" s="3">
        <v>2</v>
      </c>
      <c r="E14" s="3">
        <v>1</v>
      </c>
      <c r="F14" s="10"/>
      <c r="G14" s="3">
        <v>1</v>
      </c>
      <c r="L14" s="4">
        <v>6</v>
      </c>
      <c r="O14" s="4">
        <v>9</v>
      </c>
      <c r="P14" s="5"/>
      <c r="Q14" s="4"/>
      <c r="AA14" s="6">
        <v>3</v>
      </c>
      <c r="AB14" s="3">
        <v>3</v>
      </c>
      <c r="AC14" s="11">
        <v>3</v>
      </c>
      <c r="AD14" s="6">
        <v>2</v>
      </c>
      <c r="AE14" s="6">
        <v>3</v>
      </c>
      <c r="AF14" s="6">
        <v>1</v>
      </c>
      <c r="AI14" s="4">
        <v>2</v>
      </c>
      <c r="AJ14" s="4">
        <v>3</v>
      </c>
      <c r="AK14" s="4">
        <v>2</v>
      </c>
      <c r="AL14" s="4">
        <v>2</v>
      </c>
      <c r="AO14" s="10">
        <v>2</v>
      </c>
      <c r="AX14" s="28"/>
      <c r="AY14" s="4"/>
      <c r="BF14" s="4">
        <v>8</v>
      </c>
      <c r="BH14" s="4"/>
      <c r="BJ14" s="6">
        <v>2</v>
      </c>
      <c r="BK14" s="1">
        <v>3</v>
      </c>
      <c r="BL14" s="6">
        <v>1</v>
      </c>
      <c r="BN14" s="11">
        <v>3</v>
      </c>
      <c r="BR14" s="11">
        <v>2</v>
      </c>
      <c r="BU14" s="3">
        <v>1</v>
      </c>
      <c r="BV14" s="6">
        <v>1</v>
      </c>
      <c r="BW14" s="1">
        <v>1</v>
      </c>
      <c r="BX14" s="6">
        <v>5</v>
      </c>
      <c r="BY14" s="1">
        <v>1</v>
      </c>
      <c r="BZ14" s="6">
        <v>1</v>
      </c>
      <c r="CA14" s="1">
        <v>3</v>
      </c>
      <c r="CB14" s="12" t="s">
        <v>40</v>
      </c>
      <c r="CC14" s="6" t="s">
        <v>37</v>
      </c>
      <c r="CD14" s="1" t="s">
        <v>44</v>
      </c>
      <c r="CE14" s="1">
        <v>1</v>
      </c>
    </row>
    <row r="15" spans="1:83" ht="12.75">
      <c r="A15" s="3">
        <v>8</v>
      </c>
      <c r="B15" s="6">
        <v>1</v>
      </c>
      <c r="C15" s="3">
        <v>1</v>
      </c>
      <c r="D15" s="11">
        <v>1</v>
      </c>
      <c r="E15" s="3">
        <v>1</v>
      </c>
      <c r="F15" s="10">
        <v>3</v>
      </c>
      <c r="I15" s="4">
        <v>3</v>
      </c>
      <c r="J15" s="4">
        <v>4</v>
      </c>
      <c r="K15" s="4">
        <v>5</v>
      </c>
      <c r="P15" s="5"/>
      <c r="Q15" s="4"/>
      <c r="V15" s="4">
        <v>6</v>
      </c>
      <c r="Y15" s="4">
        <v>9</v>
      </c>
      <c r="AA15" s="6">
        <v>2</v>
      </c>
      <c r="AB15" s="3">
        <v>1</v>
      </c>
      <c r="AC15" s="11">
        <v>3</v>
      </c>
      <c r="AD15" s="6">
        <v>8</v>
      </c>
      <c r="AE15" s="6">
        <v>1</v>
      </c>
      <c r="AF15" s="6">
        <v>1</v>
      </c>
      <c r="AH15" s="3">
        <v>1</v>
      </c>
      <c r="AI15" s="4">
        <v>1</v>
      </c>
      <c r="AJ15" s="4">
        <v>1</v>
      </c>
      <c r="AK15" s="4">
        <v>1</v>
      </c>
      <c r="AN15" s="3">
        <v>2</v>
      </c>
      <c r="AO15" s="10">
        <v>3</v>
      </c>
      <c r="AQ15" s="4">
        <v>2</v>
      </c>
      <c r="AX15" s="28"/>
      <c r="AY15" s="4"/>
      <c r="AZ15" s="4">
        <v>2</v>
      </c>
      <c r="BH15" s="4"/>
      <c r="BJ15" s="6">
        <v>3</v>
      </c>
      <c r="BN15" s="11">
        <v>2</v>
      </c>
      <c r="BP15" s="11">
        <v>1</v>
      </c>
      <c r="BR15" s="11">
        <v>1</v>
      </c>
      <c r="BU15" s="3">
        <v>2</v>
      </c>
      <c r="BV15" s="6">
        <v>1</v>
      </c>
      <c r="BW15" s="1">
        <v>2</v>
      </c>
      <c r="BX15" s="6">
        <v>4</v>
      </c>
      <c r="BY15" s="1">
        <v>1</v>
      </c>
      <c r="BZ15" s="6">
        <v>2</v>
      </c>
      <c r="CA15" s="1">
        <v>6</v>
      </c>
      <c r="CB15" s="12" t="s">
        <v>40</v>
      </c>
      <c r="CC15" s="6" t="s">
        <v>37</v>
      </c>
      <c r="CD15" s="1" t="s">
        <v>44</v>
      </c>
      <c r="CE15" s="1">
        <v>1</v>
      </c>
    </row>
    <row r="16" spans="1:83" ht="12.75">
      <c r="A16" s="3">
        <v>2</v>
      </c>
      <c r="B16" s="6">
        <v>2</v>
      </c>
      <c r="C16" s="3">
        <v>4</v>
      </c>
      <c r="D16" s="11">
        <v>4</v>
      </c>
      <c r="E16" s="3">
        <v>2</v>
      </c>
      <c r="F16" s="10">
        <v>2</v>
      </c>
      <c r="P16" s="5">
        <v>10</v>
      </c>
      <c r="Z16" s="5">
        <v>10</v>
      </c>
      <c r="AA16" s="6">
        <v>3</v>
      </c>
      <c r="AB16" s="3">
        <v>4</v>
      </c>
      <c r="AC16" s="11">
        <v>2</v>
      </c>
      <c r="AD16" s="6">
        <v>8</v>
      </c>
      <c r="AE16" s="6">
        <v>1</v>
      </c>
      <c r="AF16" s="6">
        <v>1</v>
      </c>
      <c r="AH16" s="3">
        <v>1</v>
      </c>
      <c r="AI16" s="4">
        <v>2</v>
      </c>
      <c r="AK16" s="4">
        <v>1</v>
      </c>
      <c r="AL16" s="4">
        <v>1</v>
      </c>
      <c r="AN16" s="3">
        <v>3</v>
      </c>
      <c r="AO16" s="10">
        <v>3</v>
      </c>
      <c r="AX16" s="28"/>
      <c r="AY16" s="4">
        <v>1</v>
      </c>
      <c r="BD16" s="4">
        <v>6</v>
      </c>
      <c r="BH16" s="4"/>
      <c r="BJ16" s="6">
        <v>4</v>
      </c>
      <c r="BK16" s="1">
        <v>2</v>
      </c>
      <c r="BL16" s="6">
        <v>2</v>
      </c>
      <c r="BM16" s="3">
        <v>3</v>
      </c>
      <c r="BN16" s="11">
        <v>2</v>
      </c>
      <c r="BP16" s="11">
        <v>4</v>
      </c>
      <c r="BQ16" s="3">
        <v>1</v>
      </c>
      <c r="BR16" s="11">
        <v>1</v>
      </c>
      <c r="BU16" s="3">
        <v>3</v>
      </c>
      <c r="BV16" s="6">
        <v>1</v>
      </c>
      <c r="BW16" s="1">
        <v>1</v>
      </c>
      <c r="BX16" s="6">
        <v>5</v>
      </c>
      <c r="BY16" s="1">
        <v>1</v>
      </c>
      <c r="BZ16" s="6">
        <v>2</v>
      </c>
      <c r="CA16" s="1">
        <v>9</v>
      </c>
      <c r="CB16" s="6" t="s">
        <v>38</v>
      </c>
      <c r="CC16" s="6" t="s">
        <v>37</v>
      </c>
      <c r="CD16" s="1" t="s">
        <v>51</v>
      </c>
      <c r="CE16" s="1">
        <v>1</v>
      </c>
    </row>
    <row r="17" spans="1:83" ht="12.75">
      <c r="A17" s="3">
        <v>3</v>
      </c>
      <c r="B17" s="6">
        <v>3</v>
      </c>
      <c r="C17" s="3">
        <v>3</v>
      </c>
      <c r="D17" s="11">
        <v>3</v>
      </c>
      <c r="E17" s="3">
        <v>3</v>
      </c>
      <c r="F17" s="10">
        <v>4</v>
      </c>
      <c r="N17" s="4">
        <v>8</v>
      </c>
      <c r="P17" s="5"/>
      <c r="X17" s="4">
        <v>8</v>
      </c>
      <c r="AA17" s="6">
        <v>3</v>
      </c>
      <c r="AB17" s="3">
        <v>3</v>
      </c>
      <c r="AC17" s="11">
        <v>3</v>
      </c>
      <c r="AD17" s="6">
        <v>1</v>
      </c>
      <c r="AE17" s="6">
        <v>6</v>
      </c>
      <c r="AF17" s="6">
        <v>1</v>
      </c>
      <c r="AH17" s="3">
        <v>1</v>
      </c>
      <c r="AI17" s="4">
        <v>1</v>
      </c>
      <c r="AK17" s="4">
        <v>1</v>
      </c>
      <c r="AL17" s="4">
        <v>3</v>
      </c>
      <c r="AN17" s="3">
        <v>2</v>
      </c>
      <c r="AO17" s="10">
        <v>2</v>
      </c>
      <c r="AS17" s="4">
        <v>4</v>
      </c>
      <c r="AX17" s="28"/>
      <c r="AY17" s="4"/>
      <c r="BB17" s="4">
        <v>4</v>
      </c>
      <c r="BH17" s="4"/>
      <c r="BJ17" s="6">
        <v>2</v>
      </c>
      <c r="BK17" s="1">
        <v>2</v>
      </c>
      <c r="BL17" s="6">
        <v>4</v>
      </c>
      <c r="BM17" s="3">
        <v>3</v>
      </c>
      <c r="BN17" s="11">
        <v>3</v>
      </c>
      <c r="BO17" s="3">
        <v>4</v>
      </c>
      <c r="BP17" s="11">
        <v>4</v>
      </c>
      <c r="BQ17" s="3">
        <v>2</v>
      </c>
      <c r="BR17" s="11">
        <v>2</v>
      </c>
      <c r="BU17" s="3">
        <v>2</v>
      </c>
      <c r="BV17" s="6">
        <v>1</v>
      </c>
      <c r="BW17" s="1">
        <v>2</v>
      </c>
      <c r="BX17" s="6">
        <v>4</v>
      </c>
      <c r="BY17" s="1">
        <v>1</v>
      </c>
      <c r="BZ17" s="6">
        <v>2</v>
      </c>
      <c r="CA17" s="1">
        <v>7</v>
      </c>
      <c r="CB17" s="6" t="s">
        <v>45</v>
      </c>
      <c r="CC17" s="6" t="s">
        <v>37</v>
      </c>
      <c r="CD17" s="1" t="s">
        <v>51</v>
      </c>
      <c r="CE17" s="1">
        <v>1</v>
      </c>
    </row>
    <row r="18" spans="1:83" ht="12.75">
      <c r="A18" s="3">
        <v>2</v>
      </c>
      <c r="B18" s="6">
        <v>3</v>
      </c>
      <c r="C18" s="3">
        <v>1</v>
      </c>
      <c r="D18" s="11">
        <v>1</v>
      </c>
      <c r="E18" s="3">
        <v>3</v>
      </c>
      <c r="F18" s="10">
        <v>3</v>
      </c>
      <c r="P18" s="5">
        <v>10</v>
      </c>
      <c r="S18" s="4">
        <v>3</v>
      </c>
      <c r="T18" s="4">
        <v>4</v>
      </c>
      <c r="U18" s="4">
        <v>5</v>
      </c>
      <c r="V18" s="4">
        <v>6</v>
      </c>
      <c r="W18" s="4">
        <v>7</v>
      </c>
      <c r="X18" s="4">
        <v>8</v>
      </c>
      <c r="Y18" s="4">
        <v>9</v>
      </c>
      <c r="AA18" s="6">
        <v>3</v>
      </c>
      <c r="AB18" s="3">
        <v>4</v>
      </c>
      <c r="AC18" s="11">
        <v>3</v>
      </c>
      <c r="AD18" s="6">
        <v>2</v>
      </c>
      <c r="AE18" s="6">
        <v>1</v>
      </c>
      <c r="AF18" s="6">
        <v>1</v>
      </c>
      <c r="AI18" s="4">
        <v>4</v>
      </c>
      <c r="AJ18" s="4">
        <v>2</v>
      </c>
      <c r="AK18" s="4">
        <v>1</v>
      </c>
      <c r="AN18" s="3">
        <v>2</v>
      </c>
      <c r="AO18" s="10">
        <v>2</v>
      </c>
      <c r="AP18" s="3">
        <v>1</v>
      </c>
      <c r="AQ18" s="4">
        <v>2</v>
      </c>
      <c r="AX18" s="28"/>
      <c r="AY18" s="4"/>
      <c r="BF18" s="4">
        <v>8</v>
      </c>
      <c r="BH18" s="4"/>
      <c r="BJ18" s="6">
        <v>1</v>
      </c>
      <c r="BK18" s="1">
        <v>1</v>
      </c>
      <c r="BL18" s="6">
        <v>2</v>
      </c>
      <c r="BM18" s="3">
        <v>3</v>
      </c>
      <c r="BN18" s="11">
        <v>2</v>
      </c>
      <c r="BP18" s="11">
        <v>4</v>
      </c>
      <c r="BQ18" s="3">
        <v>2</v>
      </c>
      <c r="BR18" s="11">
        <v>2</v>
      </c>
      <c r="BU18" s="3">
        <v>1</v>
      </c>
      <c r="BV18" s="6">
        <v>1</v>
      </c>
      <c r="BW18" s="1">
        <v>2</v>
      </c>
      <c r="BX18" s="6">
        <v>5</v>
      </c>
      <c r="BY18" s="1">
        <v>1</v>
      </c>
      <c r="BZ18" s="6">
        <v>2</v>
      </c>
      <c r="CA18" s="1">
        <v>7</v>
      </c>
      <c r="CB18" s="6" t="s">
        <v>45</v>
      </c>
      <c r="CC18" s="6" t="s">
        <v>37</v>
      </c>
      <c r="CD18" s="1" t="s">
        <v>51</v>
      </c>
      <c r="CE18" s="1">
        <v>1</v>
      </c>
    </row>
    <row r="19" spans="1:83" ht="12.75">
      <c r="A19" s="3">
        <v>1</v>
      </c>
      <c r="B19" s="6">
        <v>3</v>
      </c>
      <c r="C19" s="3">
        <v>2</v>
      </c>
      <c r="D19" s="11">
        <v>2</v>
      </c>
      <c r="E19" s="3">
        <v>4</v>
      </c>
      <c r="F19" s="10">
        <v>4</v>
      </c>
      <c r="P19" s="5">
        <v>10</v>
      </c>
      <c r="Z19" s="5">
        <v>10</v>
      </c>
      <c r="AA19" s="6">
        <v>2</v>
      </c>
      <c r="AB19" s="3">
        <v>2</v>
      </c>
      <c r="AC19" s="11">
        <v>2</v>
      </c>
      <c r="AD19" s="6">
        <v>8</v>
      </c>
      <c r="AE19" s="6">
        <v>1</v>
      </c>
      <c r="AF19" s="6">
        <v>1</v>
      </c>
      <c r="AH19" s="3">
        <v>2</v>
      </c>
      <c r="AI19" s="4">
        <v>2</v>
      </c>
      <c r="AJ19" s="4">
        <v>1</v>
      </c>
      <c r="AL19" s="4">
        <v>1</v>
      </c>
      <c r="AN19" s="3">
        <v>2</v>
      </c>
      <c r="AO19" s="10">
        <v>2</v>
      </c>
      <c r="AP19" s="3">
        <v>1</v>
      </c>
      <c r="AQ19" s="4">
        <v>2</v>
      </c>
      <c r="AT19" s="4">
        <v>5</v>
      </c>
      <c r="AX19" s="28"/>
      <c r="AY19" s="4">
        <v>1</v>
      </c>
      <c r="AZ19" s="4">
        <v>2</v>
      </c>
      <c r="BB19" s="4">
        <v>4</v>
      </c>
      <c r="BH19" s="4"/>
      <c r="BJ19" s="6">
        <v>1</v>
      </c>
      <c r="BK19" s="1">
        <v>1</v>
      </c>
      <c r="BL19" s="6">
        <v>2</v>
      </c>
      <c r="BM19" s="3">
        <v>3</v>
      </c>
      <c r="BN19" s="11">
        <v>3</v>
      </c>
      <c r="BQ19" s="3">
        <v>2</v>
      </c>
      <c r="BR19" s="11">
        <v>2</v>
      </c>
      <c r="BU19" s="3">
        <v>1</v>
      </c>
      <c r="BV19" s="6">
        <v>1</v>
      </c>
      <c r="BW19" s="1">
        <v>1</v>
      </c>
      <c r="BX19" s="6">
        <v>5</v>
      </c>
      <c r="BY19" s="1">
        <v>1</v>
      </c>
      <c r="BZ19" s="6">
        <v>1</v>
      </c>
      <c r="CA19" s="1">
        <v>1</v>
      </c>
      <c r="CB19" s="6" t="s">
        <v>45</v>
      </c>
      <c r="CC19" s="6" t="s">
        <v>37</v>
      </c>
      <c r="CD19" s="1" t="s">
        <v>51</v>
      </c>
      <c r="CE19" s="1">
        <v>1</v>
      </c>
    </row>
    <row r="20" spans="1:83" ht="12.75">
      <c r="A20" s="3">
        <v>5</v>
      </c>
      <c r="B20" s="6">
        <v>3</v>
      </c>
      <c r="C20" s="3">
        <v>2</v>
      </c>
      <c r="D20" s="11">
        <v>3</v>
      </c>
      <c r="E20" s="3">
        <v>4</v>
      </c>
      <c r="F20" s="10">
        <v>4</v>
      </c>
      <c r="G20" s="3">
        <v>1</v>
      </c>
      <c r="L20" s="4">
        <v>6</v>
      </c>
      <c r="O20" s="4">
        <v>9</v>
      </c>
      <c r="P20" s="5"/>
      <c r="Q20" s="4"/>
      <c r="V20" s="4">
        <v>6</v>
      </c>
      <c r="Y20" s="4">
        <v>9</v>
      </c>
      <c r="AA20" s="6">
        <v>2</v>
      </c>
      <c r="AB20" s="3">
        <v>4</v>
      </c>
      <c r="AC20" s="11">
        <v>2</v>
      </c>
      <c r="AD20" s="6">
        <v>8</v>
      </c>
      <c r="AE20" s="6">
        <v>1</v>
      </c>
      <c r="AF20" s="6">
        <v>1</v>
      </c>
      <c r="AH20" s="3">
        <v>2</v>
      </c>
      <c r="AI20" s="4">
        <v>1</v>
      </c>
      <c r="AJ20" s="4">
        <v>1</v>
      </c>
      <c r="AN20" s="3">
        <v>2</v>
      </c>
      <c r="AO20" s="10">
        <v>2</v>
      </c>
      <c r="AX20" s="28"/>
      <c r="AY20" s="4"/>
      <c r="BC20" s="4">
        <v>5</v>
      </c>
      <c r="BH20" s="4"/>
      <c r="BJ20" s="6">
        <v>4</v>
      </c>
      <c r="BK20" s="1">
        <v>3</v>
      </c>
      <c r="BL20" s="6">
        <v>2</v>
      </c>
      <c r="BM20" s="3">
        <v>2</v>
      </c>
      <c r="BN20" s="11">
        <v>3</v>
      </c>
      <c r="BO20" s="3">
        <v>5</v>
      </c>
      <c r="BQ20" s="3">
        <v>1</v>
      </c>
      <c r="BR20" s="11">
        <v>1</v>
      </c>
      <c r="BU20" s="3">
        <v>2</v>
      </c>
      <c r="BV20" s="6">
        <v>1</v>
      </c>
      <c r="BW20" s="1">
        <v>2</v>
      </c>
      <c r="BX20" s="6">
        <v>5</v>
      </c>
      <c r="BY20" s="1">
        <v>1</v>
      </c>
      <c r="BZ20" s="6">
        <v>1</v>
      </c>
      <c r="CA20" s="1">
        <v>4</v>
      </c>
      <c r="CB20" s="6" t="s">
        <v>45</v>
      </c>
      <c r="CC20" s="6" t="s">
        <v>37</v>
      </c>
      <c r="CD20" s="1" t="s">
        <v>51</v>
      </c>
      <c r="CE20" s="1">
        <v>1</v>
      </c>
    </row>
    <row r="21" spans="1:83" ht="12.75">
      <c r="A21" s="3">
        <v>1</v>
      </c>
      <c r="B21" s="6">
        <v>1</v>
      </c>
      <c r="C21" s="3">
        <v>2</v>
      </c>
      <c r="D21" s="11">
        <v>2</v>
      </c>
      <c r="E21" s="3">
        <v>1</v>
      </c>
      <c r="F21" s="10">
        <v>1</v>
      </c>
      <c r="I21" s="4">
        <v>3</v>
      </c>
      <c r="M21" s="4">
        <v>7</v>
      </c>
      <c r="N21" s="4">
        <v>8</v>
      </c>
      <c r="O21" s="4">
        <v>9</v>
      </c>
      <c r="P21" s="5"/>
      <c r="S21" s="4">
        <v>3</v>
      </c>
      <c r="W21" s="4">
        <v>7</v>
      </c>
      <c r="X21" s="4">
        <v>8</v>
      </c>
      <c r="Y21" s="4">
        <v>9</v>
      </c>
      <c r="AA21" s="6">
        <v>1</v>
      </c>
      <c r="AB21" s="3">
        <v>1</v>
      </c>
      <c r="AC21" s="11">
        <v>1</v>
      </c>
      <c r="AD21" s="6">
        <v>3</v>
      </c>
      <c r="AE21" s="6">
        <v>1</v>
      </c>
      <c r="AF21" s="6">
        <v>1</v>
      </c>
      <c r="AI21" s="4">
        <v>2</v>
      </c>
      <c r="AK21" s="4">
        <v>1</v>
      </c>
      <c r="AL21" s="4">
        <v>1</v>
      </c>
      <c r="AN21" s="3">
        <v>4</v>
      </c>
      <c r="AO21" s="10">
        <v>4</v>
      </c>
      <c r="AX21" s="28"/>
      <c r="AY21" s="4"/>
      <c r="AZ21" s="4">
        <v>2</v>
      </c>
      <c r="BC21" s="4">
        <v>5</v>
      </c>
      <c r="BH21" s="4"/>
      <c r="BJ21" s="6">
        <v>2</v>
      </c>
      <c r="BK21" s="1">
        <v>3</v>
      </c>
      <c r="BL21" s="6">
        <v>1</v>
      </c>
      <c r="BM21" s="3">
        <v>3</v>
      </c>
      <c r="BN21" s="11">
        <v>3</v>
      </c>
      <c r="BU21" s="3">
        <v>2</v>
      </c>
      <c r="BV21" s="6">
        <v>1</v>
      </c>
      <c r="BW21" s="1">
        <v>1</v>
      </c>
      <c r="BX21" s="6">
        <v>4</v>
      </c>
      <c r="BY21" s="1">
        <v>1</v>
      </c>
      <c r="BZ21" s="6">
        <v>2</v>
      </c>
      <c r="CB21" s="6" t="s">
        <v>45</v>
      </c>
      <c r="CC21" s="6" t="s">
        <v>37</v>
      </c>
      <c r="CD21" s="1" t="s">
        <v>51</v>
      </c>
      <c r="CE21" s="1">
        <v>1</v>
      </c>
    </row>
    <row r="22" spans="1:83" ht="12.75">
      <c r="A22" s="3">
        <v>6</v>
      </c>
      <c r="B22" s="6">
        <v>2</v>
      </c>
      <c r="C22" s="3">
        <v>1</v>
      </c>
      <c r="D22" s="11">
        <v>1</v>
      </c>
      <c r="E22" s="3">
        <v>3</v>
      </c>
      <c r="F22" s="10">
        <v>3</v>
      </c>
      <c r="P22" s="5">
        <v>10</v>
      </c>
      <c r="Q22" s="4"/>
      <c r="Z22" s="5">
        <v>10</v>
      </c>
      <c r="AA22" s="6">
        <v>3</v>
      </c>
      <c r="AB22" s="3">
        <v>3</v>
      </c>
      <c r="AC22" s="11">
        <v>3</v>
      </c>
      <c r="AD22" s="6">
        <v>7</v>
      </c>
      <c r="AE22" s="6">
        <v>1</v>
      </c>
      <c r="AF22" s="6">
        <v>1</v>
      </c>
      <c r="AH22" s="3">
        <v>5</v>
      </c>
      <c r="AI22" s="4">
        <v>4</v>
      </c>
      <c r="AJ22" s="4">
        <v>2</v>
      </c>
      <c r="AK22" s="4">
        <v>2</v>
      </c>
      <c r="AL22" s="4">
        <v>2</v>
      </c>
      <c r="AN22" s="3">
        <v>3</v>
      </c>
      <c r="AO22" s="10">
        <v>3</v>
      </c>
      <c r="AQ22" s="4">
        <v>2</v>
      </c>
      <c r="AS22" s="4">
        <v>4</v>
      </c>
      <c r="AX22" s="28"/>
      <c r="AY22" s="4"/>
      <c r="AZ22" s="4">
        <v>2</v>
      </c>
      <c r="BB22" s="4">
        <v>4</v>
      </c>
      <c r="BH22" s="4"/>
      <c r="BJ22" s="6">
        <v>2</v>
      </c>
      <c r="BK22" s="1">
        <v>1</v>
      </c>
      <c r="BL22" s="6">
        <v>1</v>
      </c>
      <c r="BM22" s="3">
        <v>2</v>
      </c>
      <c r="BN22" s="11">
        <v>2</v>
      </c>
      <c r="BO22" s="3">
        <v>4</v>
      </c>
      <c r="BP22" s="11">
        <v>4</v>
      </c>
      <c r="BQ22" s="3">
        <v>2</v>
      </c>
      <c r="BR22" s="11">
        <v>2</v>
      </c>
      <c r="BU22" s="3">
        <v>1</v>
      </c>
      <c r="BV22" s="6">
        <v>1</v>
      </c>
      <c r="BW22" s="1">
        <v>2</v>
      </c>
      <c r="BX22" s="6">
        <v>5</v>
      </c>
      <c r="BY22" s="1">
        <v>1</v>
      </c>
      <c r="BZ22" s="6">
        <v>1</v>
      </c>
      <c r="CA22" s="1">
        <v>4</v>
      </c>
      <c r="CB22" s="6" t="s">
        <v>45</v>
      </c>
      <c r="CC22" s="6" t="s">
        <v>37</v>
      </c>
      <c r="CD22" s="1" t="s">
        <v>51</v>
      </c>
      <c r="CE22" s="1">
        <v>1</v>
      </c>
    </row>
    <row r="23" spans="1:83" ht="12.75">
      <c r="A23" s="3">
        <v>4</v>
      </c>
      <c r="B23" s="6">
        <v>2</v>
      </c>
      <c r="C23" s="3">
        <v>3</v>
      </c>
      <c r="D23" s="11">
        <v>3</v>
      </c>
      <c r="E23" s="3">
        <v>3</v>
      </c>
      <c r="F23" s="10">
        <v>3</v>
      </c>
      <c r="O23" s="4">
        <v>9</v>
      </c>
      <c r="P23" s="5"/>
      <c r="Q23" s="4"/>
      <c r="Y23" s="4">
        <v>9</v>
      </c>
      <c r="AA23" s="6">
        <v>1</v>
      </c>
      <c r="AB23" s="3">
        <v>1</v>
      </c>
      <c r="AC23" s="11">
        <v>1</v>
      </c>
      <c r="AD23" s="6">
        <v>2</v>
      </c>
      <c r="AE23" s="6">
        <v>1</v>
      </c>
      <c r="AF23" s="6">
        <v>2</v>
      </c>
      <c r="AG23" s="1">
        <v>1</v>
      </c>
      <c r="AI23" s="4">
        <v>2</v>
      </c>
      <c r="AJ23" s="4">
        <v>1</v>
      </c>
      <c r="AK23" s="4">
        <v>1</v>
      </c>
      <c r="AL23" s="4">
        <v>2</v>
      </c>
      <c r="AN23" s="3">
        <v>6</v>
      </c>
      <c r="AO23" s="10">
        <v>6</v>
      </c>
      <c r="AP23" s="3">
        <v>1</v>
      </c>
      <c r="AQ23" s="4">
        <v>2</v>
      </c>
      <c r="AX23" s="28"/>
      <c r="AY23" s="4">
        <v>1</v>
      </c>
      <c r="AZ23" s="4">
        <v>2</v>
      </c>
      <c r="BH23" s="4"/>
      <c r="BJ23" s="6">
        <v>2</v>
      </c>
      <c r="BK23" s="1">
        <v>1</v>
      </c>
      <c r="BL23" s="6">
        <v>3</v>
      </c>
      <c r="BM23" s="3">
        <v>2</v>
      </c>
      <c r="BN23" s="11">
        <v>2</v>
      </c>
      <c r="BO23" s="3">
        <v>1</v>
      </c>
      <c r="BP23" s="11">
        <v>1</v>
      </c>
      <c r="BQ23" s="3">
        <v>2</v>
      </c>
      <c r="BR23" s="11">
        <v>2</v>
      </c>
      <c r="BU23" s="3">
        <v>1</v>
      </c>
      <c r="BV23" s="6">
        <v>1</v>
      </c>
      <c r="BW23" s="1">
        <v>2</v>
      </c>
      <c r="BX23" s="6">
        <v>4</v>
      </c>
      <c r="BY23" s="1">
        <v>1</v>
      </c>
      <c r="BZ23" s="6">
        <v>2</v>
      </c>
      <c r="CA23" s="1">
        <v>6</v>
      </c>
      <c r="CB23" s="6" t="s">
        <v>45</v>
      </c>
      <c r="CC23" s="6" t="s">
        <v>37</v>
      </c>
      <c r="CD23" s="1" t="s">
        <v>51</v>
      </c>
      <c r="CE23" s="1">
        <v>1</v>
      </c>
    </row>
    <row r="24" spans="1:83" ht="12.75">
      <c r="A24" s="3">
        <v>3</v>
      </c>
      <c r="B24" s="6">
        <v>3</v>
      </c>
      <c r="C24" s="3">
        <v>1</v>
      </c>
      <c r="D24" s="11">
        <v>1</v>
      </c>
      <c r="E24" s="3">
        <v>3</v>
      </c>
      <c r="F24" s="10">
        <v>3</v>
      </c>
      <c r="L24" s="4">
        <v>6</v>
      </c>
      <c r="O24" s="4">
        <v>9</v>
      </c>
      <c r="P24" s="5"/>
      <c r="T24" s="4">
        <v>4</v>
      </c>
      <c r="AA24" s="6">
        <v>2</v>
      </c>
      <c r="AB24" s="3">
        <v>2</v>
      </c>
      <c r="AC24" s="11">
        <v>2</v>
      </c>
      <c r="AD24" s="6">
        <v>2</v>
      </c>
      <c r="AE24" s="6">
        <v>3</v>
      </c>
      <c r="AF24" s="6">
        <v>2</v>
      </c>
      <c r="AG24" s="1">
        <v>2</v>
      </c>
      <c r="AH24" s="3">
        <v>1</v>
      </c>
      <c r="AI24" s="4">
        <v>1</v>
      </c>
      <c r="AJ24" s="4">
        <v>3</v>
      </c>
      <c r="AK24" s="4">
        <v>2</v>
      </c>
      <c r="AN24" s="3">
        <v>6</v>
      </c>
      <c r="AO24" s="10">
        <v>6</v>
      </c>
      <c r="AQ24" s="4">
        <v>2</v>
      </c>
      <c r="AX24" s="28"/>
      <c r="AY24" s="4"/>
      <c r="AZ24" s="4">
        <v>2</v>
      </c>
      <c r="BH24" s="4"/>
      <c r="BJ24" s="6">
        <v>3</v>
      </c>
      <c r="BM24" s="3">
        <v>3</v>
      </c>
      <c r="BN24" s="11">
        <v>3</v>
      </c>
      <c r="BQ24" s="3">
        <v>2</v>
      </c>
      <c r="BR24" s="11">
        <v>2</v>
      </c>
      <c r="BU24" s="3">
        <v>2</v>
      </c>
      <c r="BV24" s="6">
        <v>1</v>
      </c>
      <c r="BW24" s="1">
        <v>1</v>
      </c>
      <c r="BX24" s="6">
        <v>5</v>
      </c>
      <c r="BY24" s="1">
        <v>2</v>
      </c>
      <c r="CB24" s="6" t="s">
        <v>45</v>
      </c>
      <c r="CC24" s="6" t="s">
        <v>37</v>
      </c>
      <c r="CD24" s="1" t="s">
        <v>51</v>
      </c>
      <c r="CE24" s="1">
        <v>1</v>
      </c>
    </row>
    <row r="25" spans="1:83" ht="12.75">
      <c r="A25" s="3">
        <v>3</v>
      </c>
      <c r="B25" s="6">
        <v>2</v>
      </c>
      <c r="C25" s="3">
        <v>1</v>
      </c>
      <c r="D25" s="11">
        <v>1</v>
      </c>
      <c r="E25" s="3">
        <v>1</v>
      </c>
      <c r="F25" s="10">
        <v>1</v>
      </c>
      <c r="G25" s="3">
        <v>1</v>
      </c>
      <c r="H25" s="4">
        <v>2</v>
      </c>
      <c r="I25" s="4">
        <v>3</v>
      </c>
      <c r="J25" s="4">
        <v>4</v>
      </c>
      <c r="K25" s="4">
        <v>5</v>
      </c>
      <c r="P25" s="5"/>
      <c r="Q25" s="4">
        <v>1</v>
      </c>
      <c r="V25" s="4">
        <v>6</v>
      </c>
      <c r="W25" s="4">
        <v>7</v>
      </c>
      <c r="X25" s="4">
        <v>8</v>
      </c>
      <c r="Y25" s="4">
        <v>9</v>
      </c>
      <c r="AA25" s="6">
        <v>1</v>
      </c>
      <c r="AB25" s="3">
        <v>1</v>
      </c>
      <c r="AC25" s="11">
        <v>1</v>
      </c>
      <c r="AD25" s="6">
        <v>8</v>
      </c>
      <c r="AE25" s="6">
        <v>1</v>
      </c>
      <c r="AF25" s="6">
        <v>1</v>
      </c>
      <c r="AI25" s="4">
        <v>2</v>
      </c>
      <c r="AK25" s="4">
        <v>1</v>
      </c>
      <c r="AN25" s="3">
        <v>1</v>
      </c>
      <c r="AO25" s="10">
        <v>1</v>
      </c>
      <c r="AX25" s="28"/>
      <c r="AY25" s="4">
        <v>1</v>
      </c>
      <c r="AZ25" s="4">
        <v>2</v>
      </c>
      <c r="BH25" s="4"/>
      <c r="BJ25" s="6">
        <v>1</v>
      </c>
      <c r="BK25" s="1">
        <v>2</v>
      </c>
      <c r="BL25" s="6">
        <v>1</v>
      </c>
      <c r="BM25" s="3">
        <v>2</v>
      </c>
      <c r="BN25" s="11">
        <v>2</v>
      </c>
      <c r="BO25" s="3">
        <v>1</v>
      </c>
      <c r="BP25" s="11">
        <v>1</v>
      </c>
      <c r="BQ25" s="3">
        <v>1</v>
      </c>
      <c r="BR25" s="11">
        <v>1</v>
      </c>
      <c r="BU25" s="3">
        <v>1</v>
      </c>
      <c r="BV25" s="6">
        <v>1</v>
      </c>
      <c r="BW25" s="1">
        <v>2</v>
      </c>
      <c r="BX25" s="6">
        <v>5</v>
      </c>
      <c r="BY25" s="1">
        <v>1</v>
      </c>
      <c r="BZ25" s="6">
        <v>2</v>
      </c>
      <c r="CA25" s="1">
        <v>4</v>
      </c>
      <c r="CB25" s="6" t="s">
        <v>45</v>
      </c>
      <c r="CC25" s="6" t="s">
        <v>37</v>
      </c>
      <c r="CD25" s="1" t="s">
        <v>51</v>
      </c>
      <c r="CE25" s="1">
        <v>1</v>
      </c>
    </row>
    <row r="26" spans="1:83" ht="12.75">
      <c r="A26" s="3">
        <v>2</v>
      </c>
      <c r="B26" s="6">
        <v>1</v>
      </c>
      <c r="C26" s="3">
        <v>3</v>
      </c>
      <c r="D26" s="11">
        <v>2</v>
      </c>
      <c r="E26" s="3">
        <v>3</v>
      </c>
      <c r="F26" s="10">
        <v>3</v>
      </c>
      <c r="I26" s="4">
        <v>3</v>
      </c>
      <c r="J26" s="4">
        <v>4</v>
      </c>
      <c r="P26" s="5"/>
      <c r="Q26" s="4">
        <v>1</v>
      </c>
      <c r="V26" s="4">
        <v>6</v>
      </c>
      <c r="W26" s="4">
        <v>7</v>
      </c>
      <c r="AA26" s="6">
        <v>2</v>
      </c>
      <c r="AB26" s="3">
        <v>3</v>
      </c>
      <c r="AC26" s="11">
        <v>1</v>
      </c>
      <c r="AD26" s="6">
        <v>8</v>
      </c>
      <c r="AE26" s="6">
        <v>2</v>
      </c>
      <c r="AF26" s="6">
        <v>1</v>
      </c>
      <c r="AI26" s="4">
        <v>1</v>
      </c>
      <c r="AK26" s="4">
        <v>1</v>
      </c>
      <c r="AL26" s="4">
        <v>1</v>
      </c>
      <c r="AN26" s="3">
        <v>3</v>
      </c>
      <c r="AO26" s="10">
        <v>3</v>
      </c>
      <c r="AT26" s="4">
        <v>5</v>
      </c>
      <c r="AX26" s="28"/>
      <c r="AY26" s="4"/>
      <c r="BC26" s="4">
        <v>5</v>
      </c>
      <c r="BH26" s="4"/>
      <c r="BJ26" s="6">
        <v>3</v>
      </c>
      <c r="BM26" s="3">
        <v>2</v>
      </c>
      <c r="BN26" s="11">
        <v>1</v>
      </c>
      <c r="BO26" s="3">
        <v>2</v>
      </c>
      <c r="BP26" s="11">
        <v>4</v>
      </c>
      <c r="BQ26" s="3">
        <v>1</v>
      </c>
      <c r="BR26" s="11">
        <v>1</v>
      </c>
      <c r="BU26" s="3">
        <v>4</v>
      </c>
      <c r="BV26" s="6">
        <v>1</v>
      </c>
      <c r="BW26" s="1">
        <v>1</v>
      </c>
      <c r="BX26" s="6">
        <v>3</v>
      </c>
      <c r="BY26" s="1">
        <v>1</v>
      </c>
      <c r="BZ26" s="6">
        <v>2</v>
      </c>
      <c r="CA26" s="1">
        <v>7</v>
      </c>
      <c r="CB26" s="6" t="s">
        <v>45</v>
      </c>
      <c r="CC26" s="6" t="s">
        <v>37</v>
      </c>
      <c r="CD26" s="1" t="s">
        <v>51</v>
      </c>
      <c r="CE26" s="1">
        <v>1</v>
      </c>
    </row>
    <row r="27" spans="1:83" ht="12.75">
      <c r="A27" s="3">
        <v>6</v>
      </c>
      <c r="B27" s="6">
        <v>2</v>
      </c>
      <c r="C27" s="3">
        <v>4</v>
      </c>
      <c r="D27" s="11">
        <v>4</v>
      </c>
      <c r="E27" s="3">
        <v>4</v>
      </c>
      <c r="F27" s="10">
        <v>4</v>
      </c>
      <c r="P27" s="5">
        <v>10</v>
      </c>
      <c r="Q27" s="4"/>
      <c r="V27" s="4">
        <v>6</v>
      </c>
      <c r="X27" s="4">
        <v>8</v>
      </c>
      <c r="Y27" s="4">
        <v>9</v>
      </c>
      <c r="AA27" s="6">
        <v>1</v>
      </c>
      <c r="AB27" s="3">
        <v>4</v>
      </c>
      <c r="AC27" s="11">
        <v>1</v>
      </c>
      <c r="AD27" s="6">
        <v>8</v>
      </c>
      <c r="AE27" s="6">
        <v>1</v>
      </c>
      <c r="AF27" s="6">
        <v>1</v>
      </c>
      <c r="AH27" s="3">
        <v>3</v>
      </c>
      <c r="AI27" s="4">
        <v>2</v>
      </c>
      <c r="AK27" s="4">
        <v>1</v>
      </c>
      <c r="AL27" s="4">
        <v>1</v>
      </c>
      <c r="AN27" s="3">
        <v>6</v>
      </c>
      <c r="AO27" s="10">
        <v>5</v>
      </c>
      <c r="AX27" s="28"/>
      <c r="AY27" s="4">
        <v>1</v>
      </c>
      <c r="AZ27" s="4">
        <v>2</v>
      </c>
      <c r="BC27" s="4">
        <v>5</v>
      </c>
      <c r="BE27" s="4">
        <v>7</v>
      </c>
      <c r="BH27" s="4"/>
      <c r="BJ27" s="6">
        <v>1</v>
      </c>
      <c r="BK27" s="1">
        <v>3</v>
      </c>
      <c r="BL27" s="6">
        <v>1</v>
      </c>
      <c r="BM27" s="3">
        <v>3</v>
      </c>
      <c r="BN27" s="11">
        <v>3</v>
      </c>
      <c r="BQ27" s="3">
        <v>2</v>
      </c>
      <c r="BR27" s="11">
        <v>2</v>
      </c>
      <c r="BU27" s="3">
        <v>1</v>
      </c>
      <c r="BV27" s="6">
        <v>1</v>
      </c>
      <c r="BW27" s="1">
        <v>2</v>
      </c>
      <c r="BX27" s="6">
        <v>5</v>
      </c>
      <c r="BY27" s="1">
        <v>1</v>
      </c>
      <c r="BZ27" s="6">
        <v>2</v>
      </c>
      <c r="CA27" s="1">
        <v>6</v>
      </c>
      <c r="CB27" s="6" t="s">
        <v>45</v>
      </c>
      <c r="CC27" s="6" t="s">
        <v>37</v>
      </c>
      <c r="CD27" s="1" t="s">
        <v>51</v>
      </c>
      <c r="CE27" s="1">
        <v>1</v>
      </c>
    </row>
    <row r="28" spans="1:83" ht="12.75">
      <c r="A28" s="3">
        <v>2</v>
      </c>
      <c r="B28" s="6">
        <v>2</v>
      </c>
      <c r="C28" s="3">
        <v>1</v>
      </c>
      <c r="D28" s="11">
        <v>1</v>
      </c>
      <c r="E28" s="3">
        <v>2</v>
      </c>
      <c r="F28" s="10">
        <v>2</v>
      </c>
      <c r="G28" s="3">
        <v>1</v>
      </c>
      <c r="H28" s="4">
        <v>2</v>
      </c>
      <c r="I28" s="4">
        <v>3</v>
      </c>
      <c r="J28" s="4">
        <v>4</v>
      </c>
      <c r="K28" s="4">
        <v>5</v>
      </c>
      <c r="M28" s="4">
        <v>7</v>
      </c>
      <c r="P28" s="5"/>
      <c r="Q28" s="4">
        <v>1</v>
      </c>
      <c r="V28" s="4">
        <v>6</v>
      </c>
      <c r="W28" s="4">
        <v>7</v>
      </c>
      <c r="X28" s="4">
        <v>8</v>
      </c>
      <c r="Y28" s="4">
        <v>9</v>
      </c>
      <c r="AA28" s="6">
        <v>2</v>
      </c>
      <c r="AB28" s="3">
        <v>2</v>
      </c>
      <c r="AC28" s="11">
        <v>2</v>
      </c>
      <c r="AD28" s="6">
        <v>8</v>
      </c>
      <c r="AE28" s="6">
        <v>6</v>
      </c>
      <c r="AF28" s="6">
        <v>1</v>
      </c>
      <c r="AH28" s="3">
        <v>2</v>
      </c>
      <c r="AK28" s="4">
        <v>1</v>
      </c>
      <c r="AL28" s="4">
        <v>1</v>
      </c>
      <c r="AN28" s="3">
        <v>3</v>
      </c>
      <c r="AO28" s="10">
        <v>4</v>
      </c>
      <c r="AT28" s="4">
        <v>5</v>
      </c>
      <c r="AX28" s="28">
        <v>9</v>
      </c>
      <c r="AY28" s="4"/>
      <c r="BC28" s="4">
        <v>5</v>
      </c>
      <c r="BG28" s="5">
        <v>9</v>
      </c>
      <c r="BH28" s="4"/>
      <c r="BJ28" s="6">
        <v>3</v>
      </c>
      <c r="BM28" s="3">
        <v>2</v>
      </c>
      <c r="BN28" s="11">
        <v>2</v>
      </c>
      <c r="BO28" s="3">
        <v>1</v>
      </c>
      <c r="BP28" s="11">
        <v>4</v>
      </c>
      <c r="BQ28" s="3">
        <v>1</v>
      </c>
      <c r="BR28" s="11">
        <v>1</v>
      </c>
      <c r="BU28" s="3">
        <v>1</v>
      </c>
      <c r="BV28" s="6">
        <v>1</v>
      </c>
      <c r="BW28" s="1">
        <v>1</v>
      </c>
      <c r="BX28" s="6">
        <v>5</v>
      </c>
      <c r="BY28" s="1">
        <v>1</v>
      </c>
      <c r="BZ28" s="6">
        <v>2</v>
      </c>
      <c r="CA28" s="1">
        <v>7</v>
      </c>
      <c r="CB28" s="6" t="s">
        <v>45</v>
      </c>
      <c r="CC28" s="6" t="s">
        <v>37</v>
      </c>
      <c r="CD28" s="1" t="s">
        <v>51</v>
      </c>
      <c r="CE28" s="1">
        <v>1</v>
      </c>
    </row>
    <row r="29" spans="1:83" ht="12.75">
      <c r="A29" s="3">
        <v>4</v>
      </c>
      <c r="B29" s="6">
        <v>2</v>
      </c>
      <c r="C29" s="3">
        <v>1</v>
      </c>
      <c r="D29" s="11">
        <v>3</v>
      </c>
      <c r="E29" s="3">
        <v>2</v>
      </c>
      <c r="F29" s="10">
        <v>2</v>
      </c>
      <c r="P29" s="5">
        <v>10</v>
      </c>
      <c r="Z29" s="5">
        <v>10</v>
      </c>
      <c r="AA29" s="6">
        <v>3</v>
      </c>
      <c r="AB29" s="3">
        <v>3</v>
      </c>
      <c r="AC29" s="11">
        <v>3</v>
      </c>
      <c r="AD29" s="6">
        <v>7</v>
      </c>
      <c r="AE29" s="6">
        <v>1</v>
      </c>
      <c r="AF29" s="6">
        <v>1</v>
      </c>
      <c r="AH29" s="3">
        <v>4</v>
      </c>
      <c r="AI29" s="4">
        <v>6</v>
      </c>
      <c r="AK29" s="4">
        <v>2</v>
      </c>
      <c r="AL29" s="4">
        <v>2</v>
      </c>
      <c r="AN29" s="3">
        <v>2</v>
      </c>
      <c r="AO29" s="10">
        <v>4</v>
      </c>
      <c r="AQ29" s="4">
        <v>2</v>
      </c>
      <c r="AX29" s="28"/>
      <c r="AY29" s="4"/>
      <c r="AZ29" s="4">
        <v>2</v>
      </c>
      <c r="BC29" s="4">
        <v>5</v>
      </c>
      <c r="BH29" s="4"/>
      <c r="BJ29" s="6">
        <v>2</v>
      </c>
      <c r="BK29" s="1">
        <v>1</v>
      </c>
      <c r="BL29" s="6">
        <v>2</v>
      </c>
      <c r="BM29" s="3">
        <v>3</v>
      </c>
      <c r="BN29" s="11">
        <v>3</v>
      </c>
      <c r="BQ29" s="3">
        <v>2</v>
      </c>
      <c r="BR29" s="11">
        <v>2</v>
      </c>
      <c r="BU29" s="3">
        <v>1</v>
      </c>
      <c r="BV29" s="6">
        <v>1</v>
      </c>
      <c r="BW29" s="1">
        <v>1</v>
      </c>
      <c r="BX29" s="6">
        <v>4</v>
      </c>
      <c r="BY29" s="1">
        <v>1</v>
      </c>
      <c r="BZ29" s="6">
        <v>2</v>
      </c>
      <c r="CA29" s="1">
        <v>6</v>
      </c>
      <c r="CB29" s="6" t="s">
        <v>45</v>
      </c>
      <c r="CC29" s="6" t="s">
        <v>37</v>
      </c>
      <c r="CD29" s="1" t="s">
        <v>51</v>
      </c>
      <c r="CE29" s="1">
        <v>1</v>
      </c>
    </row>
    <row r="30" spans="1:83" ht="12.75">
      <c r="A30" s="3">
        <v>6</v>
      </c>
      <c r="B30" s="6">
        <v>1</v>
      </c>
      <c r="C30" s="3">
        <v>1</v>
      </c>
      <c r="D30" s="11">
        <v>1</v>
      </c>
      <c r="E30" s="3">
        <v>3</v>
      </c>
      <c r="F30" s="10">
        <v>3</v>
      </c>
      <c r="L30" s="4">
        <v>6</v>
      </c>
      <c r="N30" s="4">
        <v>8</v>
      </c>
      <c r="O30" s="4">
        <v>9</v>
      </c>
      <c r="P30" s="5"/>
      <c r="V30" s="4">
        <v>6</v>
      </c>
      <c r="X30" s="4">
        <v>8</v>
      </c>
      <c r="Y30" s="4">
        <v>9</v>
      </c>
      <c r="AA30" s="6">
        <v>2</v>
      </c>
      <c r="AB30" s="3">
        <v>2</v>
      </c>
      <c r="AC30" s="11">
        <v>2</v>
      </c>
      <c r="AD30" s="6">
        <v>7</v>
      </c>
      <c r="AE30" s="6">
        <v>4</v>
      </c>
      <c r="AF30" s="6">
        <v>1</v>
      </c>
      <c r="AH30" s="3">
        <v>2</v>
      </c>
      <c r="AI30" s="4">
        <v>1</v>
      </c>
      <c r="AN30" s="3">
        <v>2</v>
      </c>
      <c r="AO30" s="10">
        <v>2</v>
      </c>
      <c r="AX30" s="28"/>
      <c r="AY30" s="4"/>
      <c r="AZ30" s="4">
        <v>2</v>
      </c>
      <c r="BH30" s="4"/>
      <c r="BJ30" s="6">
        <v>3</v>
      </c>
      <c r="BM30" s="3">
        <v>2</v>
      </c>
      <c r="BN30" s="11">
        <v>2</v>
      </c>
      <c r="BO30" s="3">
        <v>1</v>
      </c>
      <c r="BP30" s="11">
        <v>1</v>
      </c>
      <c r="BQ30" s="3">
        <v>1</v>
      </c>
      <c r="BR30" s="11">
        <v>1</v>
      </c>
      <c r="BU30" s="3">
        <v>1</v>
      </c>
      <c r="BV30" s="6">
        <v>1</v>
      </c>
      <c r="BW30" s="1">
        <v>2</v>
      </c>
      <c r="BX30" s="6">
        <v>5</v>
      </c>
      <c r="BY30" s="1">
        <v>2</v>
      </c>
      <c r="CB30" s="6" t="s">
        <v>38</v>
      </c>
      <c r="CC30" s="6" t="s">
        <v>37</v>
      </c>
      <c r="CD30" s="1" t="s">
        <v>51</v>
      </c>
      <c r="CE30" s="1">
        <v>1</v>
      </c>
    </row>
    <row r="31" spans="1:83" ht="12.75">
      <c r="A31" s="3">
        <v>1</v>
      </c>
      <c r="B31" s="6">
        <v>2</v>
      </c>
      <c r="C31" s="3">
        <v>2</v>
      </c>
      <c r="D31" s="11">
        <v>1</v>
      </c>
      <c r="E31" s="3">
        <v>3</v>
      </c>
      <c r="F31" s="10">
        <v>3</v>
      </c>
      <c r="G31" s="3">
        <v>1</v>
      </c>
      <c r="I31" s="4">
        <v>3</v>
      </c>
      <c r="P31" s="5"/>
      <c r="V31" s="4">
        <v>6</v>
      </c>
      <c r="W31" s="4">
        <v>7</v>
      </c>
      <c r="X31" s="4">
        <v>8</v>
      </c>
      <c r="Z31" s="4"/>
      <c r="AA31" s="6">
        <v>1</v>
      </c>
      <c r="AB31" s="3">
        <v>3</v>
      </c>
      <c r="AC31" s="11">
        <v>1</v>
      </c>
      <c r="AD31" s="6">
        <v>8</v>
      </c>
      <c r="AE31" s="6">
        <v>6</v>
      </c>
      <c r="AF31" s="6">
        <v>1</v>
      </c>
      <c r="AI31" s="4">
        <v>1</v>
      </c>
      <c r="AK31" s="4">
        <v>1</v>
      </c>
      <c r="AN31" s="3">
        <v>2</v>
      </c>
      <c r="AO31" s="10">
        <v>2</v>
      </c>
      <c r="AS31" s="4">
        <v>4</v>
      </c>
      <c r="AX31" s="28"/>
      <c r="AY31" s="4"/>
      <c r="AZ31" s="4">
        <v>2</v>
      </c>
      <c r="BH31" s="4"/>
      <c r="BJ31" s="6">
        <v>3</v>
      </c>
      <c r="BM31" s="3">
        <v>3</v>
      </c>
      <c r="BN31" s="11">
        <v>1</v>
      </c>
      <c r="BP31" s="11">
        <v>3</v>
      </c>
      <c r="BR31" s="11">
        <v>1</v>
      </c>
      <c r="BU31" s="3">
        <v>2</v>
      </c>
      <c r="BV31" s="6">
        <v>1</v>
      </c>
      <c r="BW31" s="1">
        <v>1</v>
      </c>
      <c r="BX31" s="6">
        <v>5</v>
      </c>
      <c r="BY31" s="1">
        <v>1</v>
      </c>
      <c r="BZ31" s="6">
        <v>2</v>
      </c>
      <c r="CA31" s="1">
        <v>4</v>
      </c>
      <c r="CB31" s="6" t="s">
        <v>38</v>
      </c>
      <c r="CC31" s="6" t="s">
        <v>37</v>
      </c>
      <c r="CD31" s="1" t="s">
        <v>51</v>
      </c>
      <c r="CE31" s="1">
        <v>1</v>
      </c>
    </row>
    <row r="32" spans="1:83" ht="12.75">
      <c r="A32" s="3">
        <v>1</v>
      </c>
      <c r="B32" s="6">
        <v>2</v>
      </c>
      <c r="C32" s="3">
        <v>1</v>
      </c>
      <c r="D32" s="11">
        <v>1</v>
      </c>
      <c r="E32" s="3">
        <v>3</v>
      </c>
      <c r="F32" s="10">
        <v>3</v>
      </c>
      <c r="G32" s="3">
        <v>1</v>
      </c>
      <c r="H32" s="4">
        <v>2</v>
      </c>
      <c r="I32" s="4">
        <v>3</v>
      </c>
      <c r="J32" s="4">
        <v>4</v>
      </c>
      <c r="K32" s="4">
        <v>5</v>
      </c>
      <c r="P32" s="5"/>
      <c r="Q32" s="10">
        <v>1</v>
      </c>
      <c r="V32" s="4">
        <v>6</v>
      </c>
      <c r="W32" s="4">
        <v>7</v>
      </c>
      <c r="X32" s="4">
        <v>8</v>
      </c>
      <c r="Y32" s="4">
        <v>9</v>
      </c>
      <c r="AA32" s="6">
        <v>1</v>
      </c>
      <c r="AB32" s="3">
        <v>2</v>
      </c>
      <c r="AC32" s="11">
        <v>1</v>
      </c>
      <c r="AD32" s="6">
        <v>8</v>
      </c>
      <c r="AE32" s="6">
        <v>1</v>
      </c>
      <c r="AF32" s="6">
        <v>2</v>
      </c>
      <c r="AG32" s="1">
        <v>3</v>
      </c>
      <c r="AH32" s="3">
        <v>2</v>
      </c>
      <c r="AI32" s="4">
        <v>2</v>
      </c>
      <c r="AK32" s="4">
        <v>1</v>
      </c>
      <c r="AN32" s="3">
        <v>2</v>
      </c>
      <c r="AO32" s="10">
        <v>3</v>
      </c>
      <c r="AP32" s="3">
        <v>1</v>
      </c>
      <c r="AQ32" s="4">
        <v>2</v>
      </c>
      <c r="AS32" s="4">
        <v>4</v>
      </c>
      <c r="AX32" s="28"/>
      <c r="AY32" s="4"/>
      <c r="BC32" s="4">
        <v>5</v>
      </c>
      <c r="BE32" s="4">
        <v>7</v>
      </c>
      <c r="BH32" s="4"/>
      <c r="BJ32" s="6">
        <v>3</v>
      </c>
      <c r="BK32" s="1">
        <v>3</v>
      </c>
      <c r="BL32" s="6">
        <v>2</v>
      </c>
      <c r="BM32" s="3">
        <v>3</v>
      </c>
      <c r="BN32" s="11">
        <v>2</v>
      </c>
      <c r="BP32" s="11">
        <v>4</v>
      </c>
      <c r="BQ32" s="3">
        <v>1</v>
      </c>
      <c r="BR32" s="11">
        <v>1</v>
      </c>
      <c r="BU32" s="3">
        <v>2</v>
      </c>
      <c r="BV32" s="6">
        <v>1</v>
      </c>
      <c r="BW32" s="1">
        <v>1</v>
      </c>
      <c r="BX32" s="6">
        <v>5</v>
      </c>
      <c r="BY32" s="1">
        <v>1</v>
      </c>
      <c r="BZ32" s="6">
        <v>2</v>
      </c>
      <c r="CA32" s="1">
        <v>4</v>
      </c>
      <c r="CB32" s="6" t="s">
        <v>38</v>
      </c>
      <c r="CC32" s="6" t="s">
        <v>37</v>
      </c>
      <c r="CD32" s="1" t="s">
        <v>51</v>
      </c>
      <c r="CE32" s="1">
        <v>1</v>
      </c>
    </row>
    <row r="33" spans="1:83" ht="12.75">
      <c r="A33" s="3">
        <v>3</v>
      </c>
      <c r="B33" s="6">
        <v>1</v>
      </c>
      <c r="C33" s="3">
        <v>2</v>
      </c>
      <c r="D33" s="11">
        <v>2</v>
      </c>
      <c r="E33" s="3">
        <v>3</v>
      </c>
      <c r="F33" s="10">
        <v>3</v>
      </c>
      <c r="G33" s="3">
        <v>1</v>
      </c>
      <c r="H33" s="4">
        <v>2</v>
      </c>
      <c r="I33" s="4">
        <v>3</v>
      </c>
      <c r="J33" s="4">
        <v>4</v>
      </c>
      <c r="K33" s="4">
        <v>5</v>
      </c>
      <c r="M33" s="4">
        <v>7</v>
      </c>
      <c r="N33" s="4">
        <v>8</v>
      </c>
      <c r="O33" s="4">
        <v>9</v>
      </c>
      <c r="P33" s="5"/>
      <c r="Q33" s="10">
        <v>1</v>
      </c>
      <c r="V33" s="4">
        <v>6</v>
      </c>
      <c r="W33" s="4">
        <v>7</v>
      </c>
      <c r="X33" s="4">
        <v>8</v>
      </c>
      <c r="Y33" s="4">
        <v>9</v>
      </c>
      <c r="AA33" s="6">
        <v>1</v>
      </c>
      <c r="AB33" s="3">
        <v>3</v>
      </c>
      <c r="AC33" s="11">
        <v>1</v>
      </c>
      <c r="AD33" s="6">
        <v>8</v>
      </c>
      <c r="AE33" s="6">
        <v>1</v>
      </c>
      <c r="AF33" s="6">
        <v>2</v>
      </c>
      <c r="AG33" s="1">
        <v>4</v>
      </c>
      <c r="AH33" s="3">
        <v>3</v>
      </c>
      <c r="AI33" s="4">
        <v>2</v>
      </c>
      <c r="AK33" s="4">
        <v>1</v>
      </c>
      <c r="AN33" s="3">
        <v>4</v>
      </c>
      <c r="AO33" s="10">
        <v>3</v>
      </c>
      <c r="AS33" s="4">
        <v>4</v>
      </c>
      <c r="AU33" s="4">
        <v>6</v>
      </c>
      <c r="AV33" s="4">
        <v>7</v>
      </c>
      <c r="AX33" s="28"/>
      <c r="AY33" s="4"/>
      <c r="AZ33" s="4">
        <v>2</v>
      </c>
      <c r="BA33" s="4">
        <v>3</v>
      </c>
      <c r="BG33" s="5">
        <v>9</v>
      </c>
      <c r="BH33" s="4"/>
      <c r="BJ33" s="6">
        <v>2</v>
      </c>
      <c r="BK33" s="1">
        <v>3</v>
      </c>
      <c r="BL33" s="6">
        <v>1</v>
      </c>
      <c r="BM33" s="3">
        <v>1</v>
      </c>
      <c r="BN33" s="11">
        <v>1</v>
      </c>
      <c r="BO33" s="3">
        <v>1</v>
      </c>
      <c r="BP33" s="11">
        <v>3</v>
      </c>
      <c r="BQ33" s="3">
        <v>3</v>
      </c>
      <c r="BR33" s="11">
        <v>1</v>
      </c>
      <c r="BU33" s="3">
        <v>1</v>
      </c>
      <c r="BV33" s="6">
        <v>1</v>
      </c>
      <c r="BW33" s="1">
        <v>1</v>
      </c>
      <c r="BX33" s="6">
        <v>5</v>
      </c>
      <c r="BY33" s="1">
        <v>1</v>
      </c>
      <c r="BZ33" s="6">
        <v>2</v>
      </c>
      <c r="CA33" s="1">
        <v>4</v>
      </c>
      <c r="CB33" s="6" t="s">
        <v>38</v>
      </c>
      <c r="CC33" s="6" t="s">
        <v>37</v>
      </c>
      <c r="CD33" s="1" t="s">
        <v>51</v>
      </c>
      <c r="CE33" s="1">
        <v>1</v>
      </c>
    </row>
    <row r="34" spans="1:83" ht="12.75">
      <c r="A34" s="3">
        <v>2</v>
      </c>
      <c r="B34" s="6">
        <v>2</v>
      </c>
      <c r="C34" s="3">
        <v>4</v>
      </c>
      <c r="D34" s="11">
        <v>1</v>
      </c>
      <c r="E34" s="3">
        <v>5</v>
      </c>
      <c r="F34" s="10">
        <v>3</v>
      </c>
      <c r="H34" s="4">
        <v>2</v>
      </c>
      <c r="I34" s="4">
        <v>3</v>
      </c>
      <c r="J34" s="4">
        <v>4</v>
      </c>
      <c r="K34" s="4">
        <v>5</v>
      </c>
      <c r="P34" s="5"/>
      <c r="Q34" s="10">
        <v>1</v>
      </c>
      <c r="V34" s="4">
        <v>6</v>
      </c>
      <c r="W34" s="4">
        <v>7</v>
      </c>
      <c r="X34" s="4">
        <v>8</v>
      </c>
      <c r="Z34" s="4"/>
      <c r="AA34" s="6">
        <v>1</v>
      </c>
      <c r="AB34" s="3">
        <v>2</v>
      </c>
      <c r="AC34" s="11">
        <v>1</v>
      </c>
      <c r="AD34" s="6">
        <v>8</v>
      </c>
      <c r="AE34" s="6">
        <v>1</v>
      </c>
      <c r="AF34" s="6">
        <v>1</v>
      </c>
      <c r="AH34" s="3">
        <v>1</v>
      </c>
      <c r="AI34" s="4">
        <v>1</v>
      </c>
      <c r="AN34" s="3">
        <v>3</v>
      </c>
      <c r="AO34" s="10">
        <v>3</v>
      </c>
      <c r="AT34" s="4">
        <v>5</v>
      </c>
      <c r="AW34" s="4">
        <v>8</v>
      </c>
      <c r="AX34" s="28"/>
      <c r="AY34" s="4"/>
      <c r="BC34" s="4">
        <v>5</v>
      </c>
      <c r="BF34" s="4">
        <v>8</v>
      </c>
      <c r="BH34" s="4"/>
      <c r="BJ34" s="6">
        <v>2</v>
      </c>
      <c r="BK34" s="1">
        <v>3</v>
      </c>
      <c r="BL34" s="6">
        <v>1</v>
      </c>
      <c r="BM34" s="3">
        <v>2</v>
      </c>
      <c r="BN34" s="11">
        <v>1</v>
      </c>
      <c r="BO34" s="3">
        <v>1</v>
      </c>
      <c r="BP34" s="11">
        <v>3</v>
      </c>
      <c r="BQ34" s="3">
        <v>2</v>
      </c>
      <c r="BR34" s="11">
        <v>1</v>
      </c>
      <c r="BU34" s="3">
        <v>1</v>
      </c>
      <c r="BV34" s="6">
        <v>1</v>
      </c>
      <c r="BW34" s="1">
        <v>2</v>
      </c>
      <c r="BX34" s="6">
        <v>5</v>
      </c>
      <c r="BY34" s="1">
        <v>1</v>
      </c>
      <c r="BZ34" s="6">
        <v>2</v>
      </c>
      <c r="CA34" s="1">
        <v>4</v>
      </c>
      <c r="CB34" s="6" t="s">
        <v>40</v>
      </c>
      <c r="CC34" s="6" t="s">
        <v>37</v>
      </c>
      <c r="CD34" s="1" t="s">
        <v>51</v>
      </c>
      <c r="CE34" s="1">
        <v>1</v>
      </c>
    </row>
    <row r="35" spans="1:83" ht="12.75">
      <c r="A35" s="3">
        <v>8</v>
      </c>
      <c r="B35" s="6">
        <v>2</v>
      </c>
      <c r="C35" s="3">
        <v>4</v>
      </c>
      <c r="D35" s="11">
        <v>4</v>
      </c>
      <c r="E35" s="3">
        <v>3</v>
      </c>
      <c r="F35" s="10">
        <v>3</v>
      </c>
      <c r="P35" s="5">
        <v>10</v>
      </c>
      <c r="Z35" s="5">
        <v>10</v>
      </c>
      <c r="AA35" s="6">
        <v>3</v>
      </c>
      <c r="AB35" s="3">
        <v>3</v>
      </c>
      <c r="AC35" s="11">
        <v>3</v>
      </c>
      <c r="AD35" s="6">
        <v>4</v>
      </c>
      <c r="AE35" s="6">
        <v>3</v>
      </c>
      <c r="AF35" s="6">
        <v>1</v>
      </c>
      <c r="AH35" s="3">
        <v>5</v>
      </c>
      <c r="AJ35" s="4">
        <v>3</v>
      </c>
      <c r="AN35" s="3">
        <v>1</v>
      </c>
      <c r="AO35" s="10">
        <v>6</v>
      </c>
      <c r="AT35" s="4">
        <v>5</v>
      </c>
      <c r="AU35" s="4">
        <v>6</v>
      </c>
      <c r="AV35" s="4">
        <v>7</v>
      </c>
      <c r="AX35" s="28"/>
      <c r="AY35" s="4"/>
      <c r="BH35" s="4"/>
      <c r="BJ35" s="6">
        <v>1</v>
      </c>
      <c r="BK35" s="1">
        <v>2</v>
      </c>
      <c r="BL35" s="6">
        <v>4</v>
      </c>
      <c r="BM35" s="3">
        <v>3</v>
      </c>
      <c r="BN35" s="11">
        <v>3</v>
      </c>
      <c r="BQ35" s="3">
        <v>1</v>
      </c>
      <c r="BR35" s="11">
        <v>1</v>
      </c>
      <c r="BU35" s="3">
        <v>2</v>
      </c>
      <c r="BV35" s="6">
        <v>1</v>
      </c>
      <c r="BW35" s="1">
        <v>2</v>
      </c>
      <c r="BX35" s="6">
        <v>2</v>
      </c>
      <c r="BY35" s="1">
        <v>1</v>
      </c>
      <c r="BZ35" s="6">
        <v>2</v>
      </c>
      <c r="CA35" s="1">
        <v>5</v>
      </c>
      <c r="CB35" s="6" t="s">
        <v>46</v>
      </c>
      <c r="CC35" s="6" t="s">
        <v>37</v>
      </c>
      <c r="CD35" s="1" t="s">
        <v>51</v>
      </c>
      <c r="CE35" s="1">
        <v>1</v>
      </c>
    </row>
    <row r="36" spans="1:83" ht="12.75">
      <c r="A36" s="3">
        <v>5</v>
      </c>
      <c r="B36" s="6">
        <v>1</v>
      </c>
      <c r="C36" s="3">
        <v>2</v>
      </c>
      <c r="D36" s="11">
        <v>2</v>
      </c>
      <c r="E36" s="3">
        <v>1</v>
      </c>
      <c r="F36" s="10">
        <v>1</v>
      </c>
      <c r="L36" s="4">
        <v>6</v>
      </c>
      <c r="O36" s="4">
        <v>9</v>
      </c>
      <c r="P36" s="5"/>
      <c r="V36" s="4">
        <v>6</v>
      </c>
      <c r="Y36" s="4">
        <v>9</v>
      </c>
      <c r="AA36" s="6">
        <v>1</v>
      </c>
      <c r="AB36" s="3">
        <v>1</v>
      </c>
      <c r="AC36" s="11">
        <v>1</v>
      </c>
      <c r="AD36" s="6">
        <v>7</v>
      </c>
      <c r="AE36" s="6">
        <v>1</v>
      </c>
      <c r="AF36" s="6">
        <v>1</v>
      </c>
      <c r="AH36" s="3">
        <v>2</v>
      </c>
      <c r="AI36" s="4">
        <v>4</v>
      </c>
      <c r="AJ36" s="4">
        <v>5</v>
      </c>
      <c r="AK36" s="4">
        <v>2</v>
      </c>
      <c r="AN36" s="3">
        <v>5</v>
      </c>
      <c r="AO36" s="10">
        <v>5</v>
      </c>
      <c r="AT36" s="4">
        <v>5</v>
      </c>
      <c r="AW36" s="4">
        <v>8</v>
      </c>
      <c r="AX36" s="28"/>
      <c r="AY36" s="4"/>
      <c r="BC36" s="4">
        <v>5</v>
      </c>
      <c r="BF36" s="4">
        <v>8</v>
      </c>
      <c r="BH36" s="4"/>
      <c r="BJ36" s="6">
        <v>2</v>
      </c>
      <c r="BK36" s="1">
        <v>1</v>
      </c>
      <c r="BL36" s="6">
        <v>2</v>
      </c>
      <c r="BM36" s="3">
        <v>2</v>
      </c>
      <c r="BN36" s="11">
        <v>1</v>
      </c>
      <c r="BO36" s="3">
        <v>1</v>
      </c>
      <c r="BP36" s="11">
        <v>1</v>
      </c>
      <c r="BQ36" s="3">
        <v>2</v>
      </c>
      <c r="BR36" s="11">
        <v>2</v>
      </c>
      <c r="BU36" s="3">
        <v>1</v>
      </c>
      <c r="BV36" s="6">
        <v>1</v>
      </c>
      <c r="BW36" s="1">
        <v>2</v>
      </c>
      <c r="BX36" s="6">
        <v>4</v>
      </c>
      <c r="BY36" s="1">
        <v>1</v>
      </c>
      <c r="BZ36" s="6">
        <v>2</v>
      </c>
      <c r="CA36" s="1">
        <v>6</v>
      </c>
      <c r="CB36" s="6" t="s">
        <v>40</v>
      </c>
      <c r="CC36" s="6" t="s">
        <v>37</v>
      </c>
      <c r="CD36" s="1" t="s">
        <v>51</v>
      </c>
      <c r="CE36" s="1">
        <v>1</v>
      </c>
    </row>
    <row r="37" spans="1:83" ht="12.75">
      <c r="A37" s="3">
        <v>8</v>
      </c>
      <c r="B37" s="6">
        <v>3</v>
      </c>
      <c r="C37" s="3">
        <v>1</v>
      </c>
      <c r="D37" s="11">
        <v>1</v>
      </c>
      <c r="E37" s="3">
        <v>4</v>
      </c>
      <c r="F37" s="10">
        <v>4</v>
      </c>
      <c r="G37" s="3">
        <v>1</v>
      </c>
      <c r="H37" s="4">
        <v>2</v>
      </c>
      <c r="I37" s="4">
        <v>3</v>
      </c>
      <c r="J37" s="4">
        <v>4</v>
      </c>
      <c r="K37" s="4">
        <v>5</v>
      </c>
      <c r="P37" s="5"/>
      <c r="V37" s="4">
        <v>6</v>
      </c>
      <c r="Y37" s="4">
        <v>9</v>
      </c>
      <c r="Z37" s="4"/>
      <c r="AA37" s="6">
        <v>3</v>
      </c>
      <c r="AB37" s="3">
        <v>3</v>
      </c>
      <c r="AC37" s="11">
        <v>3</v>
      </c>
      <c r="AD37" s="6">
        <v>7</v>
      </c>
      <c r="AE37" s="6">
        <v>8</v>
      </c>
      <c r="AF37" s="6">
        <v>1</v>
      </c>
      <c r="AH37" s="3">
        <v>4</v>
      </c>
      <c r="AI37" s="4">
        <v>2</v>
      </c>
      <c r="AJ37" s="4">
        <v>2</v>
      </c>
      <c r="AK37" s="4">
        <v>1</v>
      </c>
      <c r="AN37" s="3">
        <v>2</v>
      </c>
      <c r="AO37" s="10">
        <v>2</v>
      </c>
      <c r="AQ37" s="4">
        <v>2</v>
      </c>
      <c r="AU37" s="4">
        <v>6</v>
      </c>
      <c r="AX37" s="28"/>
      <c r="AY37" s="4"/>
      <c r="AZ37" s="4">
        <v>2</v>
      </c>
      <c r="BD37" s="4">
        <v>6</v>
      </c>
      <c r="BH37" s="4"/>
      <c r="BJ37" s="6">
        <v>1</v>
      </c>
      <c r="BK37" s="1">
        <v>1</v>
      </c>
      <c r="BL37" s="6">
        <v>2</v>
      </c>
      <c r="BM37" s="3">
        <v>3</v>
      </c>
      <c r="BN37" s="11">
        <v>3</v>
      </c>
      <c r="BQ37" s="3">
        <v>1</v>
      </c>
      <c r="BR37" s="11">
        <v>1</v>
      </c>
      <c r="BU37" s="3">
        <v>1</v>
      </c>
      <c r="BV37" s="6">
        <v>1</v>
      </c>
      <c r="BW37" s="1">
        <v>2</v>
      </c>
      <c r="BX37" s="6">
        <v>3</v>
      </c>
      <c r="BY37" s="1">
        <v>1</v>
      </c>
      <c r="BZ37" s="6">
        <v>1</v>
      </c>
      <c r="CA37" s="1">
        <v>6</v>
      </c>
      <c r="CB37" s="6" t="s">
        <v>40</v>
      </c>
      <c r="CC37" s="6" t="s">
        <v>37</v>
      </c>
      <c r="CD37" s="1" t="s">
        <v>51</v>
      </c>
      <c r="CE37" s="1">
        <v>1</v>
      </c>
    </row>
    <row r="38" spans="1:83" ht="12.75">
      <c r="A38" s="3">
        <v>8</v>
      </c>
      <c r="B38" s="6">
        <v>2</v>
      </c>
      <c r="C38" s="3">
        <v>1</v>
      </c>
      <c r="D38" s="11">
        <v>1</v>
      </c>
      <c r="E38" s="3">
        <v>4</v>
      </c>
      <c r="F38" s="10">
        <v>4</v>
      </c>
      <c r="G38" s="3">
        <v>1</v>
      </c>
      <c r="H38" s="4">
        <v>2</v>
      </c>
      <c r="I38" s="4">
        <v>3</v>
      </c>
      <c r="J38" s="4">
        <v>4</v>
      </c>
      <c r="K38" s="4">
        <v>5</v>
      </c>
      <c r="P38" s="5"/>
      <c r="V38" s="4">
        <v>6</v>
      </c>
      <c r="W38" s="4">
        <v>7</v>
      </c>
      <c r="Y38" s="4">
        <v>9</v>
      </c>
      <c r="AA38" s="6">
        <v>1</v>
      </c>
      <c r="AB38" s="3">
        <v>1</v>
      </c>
      <c r="AC38" s="11">
        <v>1</v>
      </c>
      <c r="AD38" s="6">
        <v>2</v>
      </c>
      <c r="AE38" s="6">
        <v>4</v>
      </c>
      <c r="AF38" s="6">
        <v>1</v>
      </c>
      <c r="AH38" s="3">
        <v>1</v>
      </c>
      <c r="AI38" s="4">
        <v>2</v>
      </c>
      <c r="AK38" s="4">
        <v>3</v>
      </c>
      <c r="AL38" s="4">
        <v>5</v>
      </c>
      <c r="AN38" s="3">
        <v>1</v>
      </c>
      <c r="AO38" s="10">
        <v>1</v>
      </c>
      <c r="AX38" s="28"/>
      <c r="AY38" s="4"/>
      <c r="BH38" s="4"/>
      <c r="BJ38" s="6">
        <v>2</v>
      </c>
      <c r="BK38" s="1">
        <v>3</v>
      </c>
      <c r="BL38" s="6">
        <v>1</v>
      </c>
      <c r="BM38" s="3">
        <v>3</v>
      </c>
      <c r="BN38" s="11">
        <v>2</v>
      </c>
      <c r="BO38" s="3">
        <v>2</v>
      </c>
      <c r="BP38" s="11">
        <v>2</v>
      </c>
      <c r="BQ38" s="3">
        <v>1</v>
      </c>
      <c r="BR38" s="11">
        <v>1</v>
      </c>
      <c r="BU38" s="3">
        <v>1</v>
      </c>
      <c r="BV38" s="6">
        <v>1</v>
      </c>
      <c r="BW38" s="1">
        <v>3</v>
      </c>
      <c r="BX38" s="6">
        <v>5</v>
      </c>
      <c r="BY38" s="1">
        <v>2</v>
      </c>
      <c r="CB38" s="6" t="s">
        <v>40</v>
      </c>
      <c r="CC38" s="6" t="s">
        <v>37</v>
      </c>
      <c r="CD38" s="1" t="s">
        <v>51</v>
      </c>
      <c r="CE38" s="1">
        <v>1</v>
      </c>
    </row>
    <row r="39" spans="1:83" ht="12.75">
      <c r="A39" s="3">
        <v>4</v>
      </c>
      <c r="B39" s="6">
        <v>1</v>
      </c>
      <c r="C39" s="3">
        <v>1</v>
      </c>
      <c r="D39" s="11">
        <v>3</v>
      </c>
      <c r="E39" s="3">
        <v>4</v>
      </c>
      <c r="F39" s="10">
        <v>4</v>
      </c>
      <c r="G39" s="3">
        <v>1</v>
      </c>
      <c r="K39" s="4">
        <v>5</v>
      </c>
      <c r="M39" s="4">
        <v>7</v>
      </c>
      <c r="P39" s="5"/>
      <c r="T39" s="4">
        <v>4</v>
      </c>
      <c r="V39" s="4">
        <v>6</v>
      </c>
      <c r="Y39" s="4">
        <v>9</v>
      </c>
      <c r="AA39" s="6">
        <v>1</v>
      </c>
      <c r="AB39" s="3">
        <v>2</v>
      </c>
      <c r="AC39" s="11">
        <v>1</v>
      </c>
      <c r="AD39" s="6">
        <v>2</v>
      </c>
      <c r="AE39" s="6">
        <v>3</v>
      </c>
      <c r="AF39" s="6">
        <v>1</v>
      </c>
      <c r="AH39" s="3">
        <v>2</v>
      </c>
      <c r="AI39" s="4">
        <v>2</v>
      </c>
      <c r="AJ39" s="4">
        <v>1</v>
      </c>
      <c r="AK39" s="4">
        <v>1</v>
      </c>
      <c r="AN39" s="3">
        <v>2</v>
      </c>
      <c r="AO39" s="10">
        <v>2</v>
      </c>
      <c r="AQ39" s="4">
        <v>2</v>
      </c>
      <c r="AT39" s="4">
        <v>5</v>
      </c>
      <c r="AX39" s="28"/>
      <c r="AY39" s="4"/>
      <c r="AZ39" s="4">
        <v>2</v>
      </c>
      <c r="BC39" s="4">
        <v>5</v>
      </c>
      <c r="BH39" s="4"/>
      <c r="BJ39" s="6">
        <v>1</v>
      </c>
      <c r="BK39" s="1">
        <v>3</v>
      </c>
      <c r="BL39" s="6">
        <v>1</v>
      </c>
      <c r="BM39" s="3">
        <v>3</v>
      </c>
      <c r="BN39" s="11">
        <v>3</v>
      </c>
      <c r="BQ39" s="3">
        <v>1</v>
      </c>
      <c r="BR39" s="11">
        <v>1</v>
      </c>
      <c r="BU39" s="3">
        <v>1</v>
      </c>
      <c r="BV39" s="6">
        <v>2</v>
      </c>
      <c r="BW39" s="1">
        <v>2</v>
      </c>
      <c r="BX39" s="6">
        <v>5</v>
      </c>
      <c r="BY39" s="1">
        <v>1</v>
      </c>
      <c r="BZ39" s="6">
        <v>2</v>
      </c>
      <c r="CA39" s="1">
        <v>4</v>
      </c>
      <c r="CB39" s="6" t="s">
        <v>40</v>
      </c>
      <c r="CC39" s="6" t="s">
        <v>37</v>
      </c>
      <c r="CD39" s="1" t="s">
        <v>51</v>
      </c>
      <c r="CE39" s="1">
        <v>1</v>
      </c>
    </row>
    <row r="40" spans="1:83" ht="12.75">
      <c r="A40" s="3">
        <v>8</v>
      </c>
      <c r="B40" s="6">
        <v>1</v>
      </c>
      <c r="C40" s="3">
        <v>3</v>
      </c>
      <c r="D40" s="11">
        <v>1</v>
      </c>
      <c r="E40" s="3">
        <v>3</v>
      </c>
      <c r="F40" s="10">
        <v>4</v>
      </c>
      <c r="H40" s="4">
        <v>2</v>
      </c>
      <c r="I40" s="4">
        <v>3</v>
      </c>
      <c r="J40" s="4">
        <v>4</v>
      </c>
      <c r="K40" s="4">
        <v>5</v>
      </c>
      <c r="P40" s="5"/>
      <c r="Q40" s="4"/>
      <c r="Y40" s="4">
        <v>9</v>
      </c>
      <c r="AA40" s="6">
        <v>2</v>
      </c>
      <c r="AB40" s="3">
        <v>2</v>
      </c>
      <c r="AC40" s="11">
        <v>2</v>
      </c>
      <c r="AD40" s="6">
        <v>4</v>
      </c>
      <c r="AE40" s="6">
        <v>7</v>
      </c>
      <c r="AF40" s="6">
        <v>1</v>
      </c>
      <c r="AH40" s="3">
        <v>2</v>
      </c>
      <c r="AI40" s="4">
        <v>2</v>
      </c>
      <c r="AJ40" s="4">
        <v>1</v>
      </c>
      <c r="AK40" s="4">
        <v>1</v>
      </c>
      <c r="AN40" s="3">
        <v>4</v>
      </c>
      <c r="AO40" s="10">
        <v>3</v>
      </c>
      <c r="AQ40" s="4">
        <v>2</v>
      </c>
      <c r="AT40" s="4">
        <v>5</v>
      </c>
      <c r="AX40" s="28"/>
      <c r="AY40" s="4"/>
      <c r="AZ40" s="4">
        <v>2</v>
      </c>
      <c r="BC40" s="4">
        <v>5</v>
      </c>
      <c r="BD40" s="4">
        <v>6</v>
      </c>
      <c r="BH40" s="4"/>
      <c r="BJ40" s="6">
        <v>1</v>
      </c>
      <c r="BK40" s="1">
        <v>1</v>
      </c>
      <c r="BL40" s="6">
        <v>2</v>
      </c>
      <c r="BM40" s="3">
        <v>3</v>
      </c>
      <c r="BN40" s="11">
        <v>3</v>
      </c>
      <c r="BQ40" s="3">
        <v>2</v>
      </c>
      <c r="BR40" s="11">
        <v>2</v>
      </c>
      <c r="BU40" s="3">
        <v>1</v>
      </c>
      <c r="BV40" s="6">
        <v>1</v>
      </c>
      <c r="BW40" s="1">
        <v>3</v>
      </c>
      <c r="BX40" s="6">
        <v>4</v>
      </c>
      <c r="BY40" s="1">
        <v>1</v>
      </c>
      <c r="BZ40" s="6">
        <v>2</v>
      </c>
      <c r="CA40" s="1">
        <v>6</v>
      </c>
      <c r="CB40" s="6" t="s">
        <v>46</v>
      </c>
      <c r="CC40" s="6" t="s">
        <v>37</v>
      </c>
      <c r="CD40" s="1" t="s">
        <v>51</v>
      </c>
      <c r="CE40" s="1">
        <v>1</v>
      </c>
    </row>
    <row r="41" spans="1:83" ht="12.75">
      <c r="A41" s="3">
        <v>8</v>
      </c>
      <c r="B41" s="6">
        <v>3</v>
      </c>
      <c r="C41" s="3">
        <v>1</v>
      </c>
      <c r="D41" s="11">
        <v>1</v>
      </c>
      <c r="E41" s="3">
        <v>3</v>
      </c>
      <c r="F41" s="10">
        <v>3</v>
      </c>
      <c r="P41" s="5"/>
      <c r="Q41" s="4">
        <v>1</v>
      </c>
      <c r="V41" s="4">
        <v>6</v>
      </c>
      <c r="Y41" s="4">
        <v>9</v>
      </c>
      <c r="AA41" s="6">
        <v>4</v>
      </c>
      <c r="AB41" s="3">
        <v>4</v>
      </c>
      <c r="AC41" s="11">
        <v>4</v>
      </c>
      <c r="AD41" s="6">
        <v>4</v>
      </c>
      <c r="AE41" s="6">
        <v>8</v>
      </c>
      <c r="AF41" s="6">
        <v>1</v>
      </c>
      <c r="AH41" s="3">
        <v>2</v>
      </c>
      <c r="AI41" s="4">
        <v>3</v>
      </c>
      <c r="AN41" s="3">
        <v>3</v>
      </c>
      <c r="AO41" s="10">
        <v>3</v>
      </c>
      <c r="AP41" s="3">
        <v>1</v>
      </c>
      <c r="AS41" s="4">
        <v>4</v>
      </c>
      <c r="AX41" s="28"/>
      <c r="AY41" s="4">
        <v>1</v>
      </c>
      <c r="BB41" s="4">
        <v>4</v>
      </c>
      <c r="BH41" s="4"/>
      <c r="BJ41" s="6">
        <v>3</v>
      </c>
      <c r="BM41" s="3">
        <v>3</v>
      </c>
      <c r="BN41" s="11">
        <v>3</v>
      </c>
      <c r="BQ41" s="3">
        <v>2</v>
      </c>
      <c r="BR41" s="11">
        <v>2</v>
      </c>
      <c r="BU41" s="3">
        <v>1</v>
      </c>
      <c r="BV41" s="6">
        <v>1</v>
      </c>
      <c r="BW41" s="1">
        <v>2</v>
      </c>
      <c r="BX41" s="6">
        <v>5</v>
      </c>
      <c r="BY41" s="1">
        <v>2</v>
      </c>
      <c r="CB41" s="6" t="s">
        <v>50</v>
      </c>
      <c r="CC41" s="6" t="s">
        <v>37</v>
      </c>
      <c r="CD41" s="1" t="s">
        <v>51</v>
      </c>
      <c r="CE41" s="1">
        <v>1</v>
      </c>
    </row>
    <row r="42" spans="1:83" ht="12.75">
      <c r="A42" s="3">
        <v>5</v>
      </c>
      <c r="B42" s="6">
        <v>1</v>
      </c>
      <c r="C42" s="3">
        <v>3</v>
      </c>
      <c r="D42" s="11">
        <v>2</v>
      </c>
      <c r="E42" s="3">
        <v>2</v>
      </c>
      <c r="F42" s="10">
        <v>3</v>
      </c>
      <c r="I42" s="4">
        <v>3</v>
      </c>
      <c r="J42" s="4">
        <v>4</v>
      </c>
      <c r="K42" s="4">
        <v>5</v>
      </c>
      <c r="L42" s="4">
        <v>6</v>
      </c>
      <c r="M42" s="4">
        <v>7</v>
      </c>
      <c r="P42" s="5"/>
      <c r="Y42" s="4">
        <v>9</v>
      </c>
      <c r="AA42" s="6">
        <v>1</v>
      </c>
      <c r="AB42" s="3">
        <v>2</v>
      </c>
      <c r="AC42" s="11">
        <v>1</v>
      </c>
      <c r="AD42" s="6">
        <v>3</v>
      </c>
      <c r="AE42" s="6">
        <v>1</v>
      </c>
      <c r="AF42" s="6">
        <v>2</v>
      </c>
      <c r="AG42" s="1">
        <v>1</v>
      </c>
      <c r="AH42" s="3">
        <v>1</v>
      </c>
      <c r="AI42" s="4">
        <v>1</v>
      </c>
      <c r="AK42" s="4">
        <v>1</v>
      </c>
      <c r="AN42" s="3">
        <v>2</v>
      </c>
      <c r="AO42" s="10">
        <v>2</v>
      </c>
      <c r="AU42" s="4">
        <v>6</v>
      </c>
      <c r="AX42" s="28"/>
      <c r="AY42" s="4"/>
      <c r="BE42" s="4">
        <v>7</v>
      </c>
      <c r="BH42" s="4"/>
      <c r="BJ42" s="6">
        <v>1</v>
      </c>
      <c r="BK42" s="1">
        <v>1</v>
      </c>
      <c r="BL42" s="6">
        <v>1</v>
      </c>
      <c r="BM42" s="3">
        <v>3</v>
      </c>
      <c r="BN42" s="11">
        <v>2</v>
      </c>
      <c r="BO42" s="3">
        <v>4</v>
      </c>
      <c r="BP42" s="11">
        <v>4</v>
      </c>
      <c r="BQ42" s="3">
        <v>2</v>
      </c>
      <c r="BR42" s="11">
        <v>1</v>
      </c>
      <c r="BU42" s="3">
        <v>1</v>
      </c>
      <c r="BV42" s="6">
        <v>1</v>
      </c>
      <c r="BW42" s="1">
        <v>2</v>
      </c>
      <c r="BX42" s="6">
        <v>4</v>
      </c>
      <c r="BY42" s="1">
        <v>1</v>
      </c>
      <c r="BZ42" s="6">
        <v>2</v>
      </c>
      <c r="CA42" s="1">
        <v>9</v>
      </c>
      <c r="CB42" s="6" t="s">
        <v>50</v>
      </c>
      <c r="CC42" s="6" t="s">
        <v>37</v>
      </c>
      <c r="CD42" s="1" t="s">
        <v>51</v>
      </c>
      <c r="CE42" s="1">
        <v>1</v>
      </c>
    </row>
    <row r="43" spans="1:83" ht="12.75">
      <c r="A43" s="3">
        <v>2</v>
      </c>
      <c r="B43" s="6">
        <v>2</v>
      </c>
      <c r="C43" s="3">
        <v>1</v>
      </c>
      <c r="D43" s="11">
        <v>1</v>
      </c>
      <c r="E43" s="3">
        <v>4</v>
      </c>
      <c r="F43" s="10">
        <v>4</v>
      </c>
      <c r="P43" s="5">
        <v>10</v>
      </c>
      <c r="Q43" s="4">
        <v>1</v>
      </c>
      <c r="V43" s="4">
        <v>6</v>
      </c>
      <c r="X43" s="4">
        <v>8</v>
      </c>
      <c r="AA43" s="6">
        <v>1</v>
      </c>
      <c r="AB43" s="3">
        <v>3</v>
      </c>
      <c r="AC43" s="11">
        <v>1</v>
      </c>
      <c r="AD43" s="6">
        <v>8</v>
      </c>
      <c r="AE43" s="6">
        <v>1</v>
      </c>
      <c r="AF43" s="6">
        <v>1</v>
      </c>
      <c r="AH43" s="3">
        <v>2</v>
      </c>
      <c r="AI43" s="4">
        <v>2</v>
      </c>
      <c r="AK43" s="4">
        <v>2</v>
      </c>
      <c r="AL43" s="4">
        <v>5</v>
      </c>
      <c r="AN43" s="3">
        <v>3</v>
      </c>
      <c r="AO43" s="10">
        <v>3</v>
      </c>
      <c r="AQ43" s="4">
        <v>2</v>
      </c>
      <c r="AX43" s="28"/>
      <c r="AY43" s="4"/>
      <c r="AZ43" s="4">
        <v>2</v>
      </c>
      <c r="BH43" s="4"/>
      <c r="BJ43" s="6">
        <v>3</v>
      </c>
      <c r="BM43" s="3">
        <v>3</v>
      </c>
      <c r="BN43" s="11">
        <v>3</v>
      </c>
      <c r="BU43" s="3">
        <v>1</v>
      </c>
      <c r="BV43" s="6">
        <v>1</v>
      </c>
      <c r="BW43" s="1">
        <v>1</v>
      </c>
      <c r="BX43" s="6">
        <v>4</v>
      </c>
      <c r="BY43" s="1">
        <v>1</v>
      </c>
      <c r="BZ43" s="6">
        <v>2</v>
      </c>
      <c r="CA43" s="1">
        <v>9</v>
      </c>
      <c r="CB43" s="6" t="s">
        <v>50</v>
      </c>
      <c r="CC43" s="6" t="s">
        <v>37</v>
      </c>
      <c r="CD43" s="1" t="s">
        <v>51</v>
      </c>
      <c r="CE43" s="1">
        <v>1</v>
      </c>
    </row>
    <row r="44" spans="1:83" ht="12.75">
      <c r="A44" s="3">
        <v>7</v>
      </c>
      <c r="B44" s="6">
        <v>2</v>
      </c>
      <c r="C44" s="3">
        <v>4</v>
      </c>
      <c r="D44" s="11">
        <v>1</v>
      </c>
      <c r="E44" s="3">
        <v>3</v>
      </c>
      <c r="F44" s="10">
        <v>4</v>
      </c>
      <c r="H44" s="4">
        <v>2</v>
      </c>
      <c r="I44" s="4">
        <v>3</v>
      </c>
      <c r="J44" s="4">
        <v>4</v>
      </c>
      <c r="P44" s="5"/>
      <c r="Y44" s="4">
        <v>9</v>
      </c>
      <c r="Z44" s="4"/>
      <c r="AA44" s="6">
        <v>2</v>
      </c>
      <c r="AB44" s="3">
        <v>2</v>
      </c>
      <c r="AC44" s="11">
        <v>1</v>
      </c>
      <c r="AD44" s="6">
        <v>8</v>
      </c>
      <c r="AE44" s="6">
        <v>8</v>
      </c>
      <c r="AF44" s="6">
        <v>1</v>
      </c>
      <c r="AH44" s="3">
        <v>4</v>
      </c>
      <c r="AI44" s="4">
        <v>2</v>
      </c>
      <c r="AK44" s="4">
        <v>2</v>
      </c>
      <c r="AL44" s="4">
        <v>2</v>
      </c>
      <c r="AN44" s="3">
        <v>3</v>
      </c>
      <c r="AO44" s="10">
        <v>3</v>
      </c>
      <c r="AQ44" s="4">
        <v>2</v>
      </c>
      <c r="AX44" s="28"/>
      <c r="AY44" s="4">
        <v>1</v>
      </c>
      <c r="AZ44" s="4">
        <v>2</v>
      </c>
      <c r="BH44" s="4"/>
      <c r="BJ44" s="6">
        <v>1</v>
      </c>
      <c r="BK44" s="1">
        <v>1</v>
      </c>
      <c r="BL44" s="6">
        <v>2</v>
      </c>
      <c r="BM44" s="3">
        <v>2</v>
      </c>
      <c r="BN44" s="11">
        <v>2</v>
      </c>
      <c r="BO44" s="3">
        <v>1</v>
      </c>
      <c r="BP44" s="11">
        <v>1</v>
      </c>
      <c r="BQ44" s="3">
        <v>2</v>
      </c>
      <c r="BR44" s="11">
        <v>2</v>
      </c>
      <c r="BU44" s="3">
        <v>1</v>
      </c>
      <c r="BV44" s="6">
        <v>1</v>
      </c>
      <c r="BW44" s="1">
        <v>1</v>
      </c>
      <c r="BX44" s="6">
        <v>5</v>
      </c>
      <c r="BY44" s="1">
        <v>1</v>
      </c>
      <c r="BZ44" s="6">
        <v>2</v>
      </c>
      <c r="CA44" s="1">
        <v>3</v>
      </c>
      <c r="CB44" s="6" t="s">
        <v>50</v>
      </c>
      <c r="CC44" s="6" t="s">
        <v>37</v>
      </c>
      <c r="CD44" s="1" t="s">
        <v>51</v>
      </c>
      <c r="CE44" s="1">
        <v>1</v>
      </c>
    </row>
    <row r="45" spans="1:83" ht="12.75">
      <c r="A45" s="3">
        <v>1</v>
      </c>
      <c r="B45" s="6">
        <v>3</v>
      </c>
      <c r="C45" s="3">
        <v>1</v>
      </c>
      <c r="D45" s="11">
        <v>1</v>
      </c>
      <c r="E45" s="3">
        <v>4</v>
      </c>
      <c r="F45" s="10">
        <v>4</v>
      </c>
      <c r="O45" s="4">
        <v>9</v>
      </c>
      <c r="P45" s="5"/>
      <c r="Q45" s="10">
        <v>1</v>
      </c>
      <c r="AA45" s="6">
        <v>3</v>
      </c>
      <c r="AB45" s="3">
        <v>3</v>
      </c>
      <c r="AC45" s="11">
        <v>3</v>
      </c>
      <c r="AD45" s="6">
        <v>2</v>
      </c>
      <c r="AE45" s="6">
        <v>2</v>
      </c>
      <c r="AF45" s="6">
        <v>1</v>
      </c>
      <c r="AH45" s="3">
        <v>4</v>
      </c>
      <c r="AL45" s="4">
        <v>2</v>
      </c>
      <c r="AN45" s="3">
        <v>3</v>
      </c>
      <c r="AO45" s="10">
        <v>3</v>
      </c>
      <c r="AS45" s="4">
        <v>4</v>
      </c>
      <c r="AX45" s="28"/>
      <c r="AY45" s="4"/>
      <c r="AZ45" s="4">
        <v>2</v>
      </c>
      <c r="BH45" s="4"/>
      <c r="BJ45" s="6">
        <v>2</v>
      </c>
      <c r="BK45" s="1">
        <v>3</v>
      </c>
      <c r="BL45" s="6">
        <v>1</v>
      </c>
      <c r="BM45" s="3">
        <v>3</v>
      </c>
      <c r="BN45" s="11">
        <v>3</v>
      </c>
      <c r="BQ45" s="3">
        <v>2</v>
      </c>
      <c r="BR45" s="11">
        <v>2</v>
      </c>
      <c r="BU45" s="3">
        <v>2</v>
      </c>
      <c r="BV45" s="6">
        <v>1</v>
      </c>
      <c r="BW45" s="1">
        <v>1</v>
      </c>
      <c r="BX45" s="6">
        <v>5</v>
      </c>
      <c r="BY45" s="1">
        <v>2</v>
      </c>
      <c r="CB45" s="6" t="s">
        <v>50</v>
      </c>
      <c r="CC45" s="6" t="s">
        <v>37</v>
      </c>
      <c r="CD45" s="1" t="s">
        <v>51</v>
      </c>
      <c r="CE45" s="1">
        <v>1</v>
      </c>
    </row>
    <row r="46" spans="1:83" ht="12.75">
      <c r="A46" s="3">
        <v>5</v>
      </c>
      <c r="B46" s="6">
        <v>3</v>
      </c>
      <c r="C46" s="3">
        <v>1</v>
      </c>
      <c r="D46" s="11">
        <v>1</v>
      </c>
      <c r="E46" s="3">
        <v>4</v>
      </c>
      <c r="F46" s="10">
        <v>4</v>
      </c>
      <c r="G46" s="3">
        <v>1</v>
      </c>
      <c r="P46" s="5"/>
      <c r="Q46" s="10">
        <v>1</v>
      </c>
      <c r="AA46" s="6">
        <v>1</v>
      </c>
      <c r="AB46" s="3">
        <v>1</v>
      </c>
      <c r="AC46" s="11">
        <v>1</v>
      </c>
      <c r="AD46" s="6">
        <v>1</v>
      </c>
      <c r="AE46" s="6">
        <v>4</v>
      </c>
      <c r="AF46" s="6">
        <v>1</v>
      </c>
      <c r="AH46" s="3">
        <v>1</v>
      </c>
      <c r="AI46" s="4">
        <v>1</v>
      </c>
      <c r="AL46" s="4">
        <v>2</v>
      </c>
      <c r="AN46" s="3">
        <v>3</v>
      </c>
      <c r="AO46" s="10">
        <v>3</v>
      </c>
      <c r="AP46" s="3">
        <v>1</v>
      </c>
      <c r="AX46" s="28"/>
      <c r="AY46" s="4">
        <v>1</v>
      </c>
      <c r="BH46" s="4"/>
      <c r="BJ46" s="6">
        <v>3</v>
      </c>
      <c r="BM46" s="3">
        <v>3</v>
      </c>
      <c r="BN46" s="11">
        <v>3</v>
      </c>
      <c r="BU46" s="3">
        <v>1</v>
      </c>
      <c r="BV46" s="6">
        <v>2</v>
      </c>
      <c r="BW46" s="1">
        <v>2</v>
      </c>
      <c r="BX46" s="6">
        <v>5</v>
      </c>
      <c r="BY46" s="1">
        <v>1</v>
      </c>
      <c r="BZ46" s="6">
        <v>2</v>
      </c>
      <c r="CA46" s="1">
        <v>9</v>
      </c>
      <c r="CB46" s="6" t="s">
        <v>50</v>
      </c>
      <c r="CC46" s="6" t="s">
        <v>37</v>
      </c>
      <c r="CD46" s="1" t="s">
        <v>51</v>
      </c>
      <c r="CE46" s="1">
        <v>1</v>
      </c>
    </row>
    <row r="47" spans="1:83" ht="12.75">
      <c r="A47" s="3">
        <v>5</v>
      </c>
      <c r="B47" s="6">
        <v>3</v>
      </c>
      <c r="C47" s="3">
        <v>1</v>
      </c>
      <c r="D47" s="11">
        <v>1</v>
      </c>
      <c r="E47" s="3">
        <v>3</v>
      </c>
      <c r="F47" s="10">
        <v>3</v>
      </c>
      <c r="G47" s="3">
        <v>1</v>
      </c>
      <c r="H47" s="4">
        <v>2</v>
      </c>
      <c r="I47" s="4">
        <v>3</v>
      </c>
      <c r="J47" s="4">
        <v>4</v>
      </c>
      <c r="K47" s="4">
        <v>5</v>
      </c>
      <c r="L47" s="4">
        <v>6</v>
      </c>
      <c r="M47" s="4">
        <v>7</v>
      </c>
      <c r="O47" s="4">
        <v>9</v>
      </c>
      <c r="P47" s="5"/>
      <c r="Q47" s="4">
        <v>1</v>
      </c>
      <c r="R47" s="4">
        <v>2</v>
      </c>
      <c r="S47" s="4">
        <v>3</v>
      </c>
      <c r="T47" s="4">
        <v>4</v>
      </c>
      <c r="U47" s="4">
        <v>5</v>
      </c>
      <c r="V47" s="4">
        <v>6</v>
      </c>
      <c r="W47" s="4">
        <v>7</v>
      </c>
      <c r="Y47" s="4">
        <v>9</v>
      </c>
      <c r="AA47" s="6">
        <v>2</v>
      </c>
      <c r="AB47" s="3">
        <v>2</v>
      </c>
      <c r="AC47" s="11">
        <v>2</v>
      </c>
      <c r="AD47" s="6">
        <v>5</v>
      </c>
      <c r="AE47" s="6">
        <v>8</v>
      </c>
      <c r="AF47" s="6">
        <v>1</v>
      </c>
      <c r="AI47" s="4">
        <v>2</v>
      </c>
      <c r="AN47" s="3">
        <v>3</v>
      </c>
      <c r="AO47" s="10">
        <v>3</v>
      </c>
      <c r="AP47" s="3">
        <v>1</v>
      </c>
      <c r="AQ47" s="4">
        <v>2</v>
      </c>
      <c r="AT47" s="4">
        <v>5</v>
      </c>
      <c r="AX47" s="28"/>
      <c r="AY47" s="4">
        <v>1</v>
      </c>
      <c r="AZ47" s="4">
        <v>2</v>
      </c>
      <c r="BC47" s="4">
        <v>5</v>
      </c>
      <c r="BH47" s="4"/>
      <c r="BJ47" s="6">
        <v>2</v>
      </c>
      <c r="BK47" s="1">
        <v>3</v>
      </c>
      <c r="BL47" s="6">
        <v>2</v>
      </c>
      <c r="BM47" s="3">
        <v>2</v>
      </c>
      <c r="BN47" s="11">
        <v>2</v>
      </c>
      <c r="BO47" s="3">
        <v>1</v>
      </c>
      <c r="BP47" s="11">
        <v>1</v>
      </c>
      <c r="BQ47" s="3">
        <v>2</v>
      </c>
      <c r="BR47" s="11">
        <v>2</v>
      </c>
      <c r="BU47" s="3">
        <v>1</v>
      </c>
      <c r="BV47" s="6">
        <v>1</v>
      </c>
      <c r="BW47" s="1">
        <v>4</v>
      </c>
      <c r="BX47" s="6">
        <v>5</v>
      </c>
      <c r="BY47" s="1">
        <v>1</v>
      </c>
      <c r="BZ47" s="6">
        <v>2</v>
      </c>
      <c r="CA47" s="1">
        <v>6</v>
      </c>
      <c r="CB47" s="6" t="s">
        <v>50</v>
      </c>
      <c r="CC47" s="6" t="s">
        <v>37</v>
      </c>
      <c r="CD47" s="1" t="s">
        <v>51</v>
      </c>
      <c r="CE47" s="1">
        <v>1</v>
      </c>
    </row>
    <row r="48" spans="1:83" ht="12.75">
      <c r="A48" s="3">
        <v>2</v>
      </c>
      <c r="B48" s="6">
        <v>3</v>
      </c>
      <c r="C48" s="3">
        <v>1</v>
      </c>
      <c r="D48" s="11">
        <v>1</v>
      </c>
      <c r="E48" s="3">
        <v>3</v>
      </c>
      <c r="F48" s="10">
        <v>3</v>
      </c>
      <c r="P48" s="5">
        <v>10</v>
      </c>
      <c r="Q48" s="4">
        <v>1</v>
      </c>
      <c r="AA48" s="6">
        <v>3</v>
      </c>
      <c r="AB48" s="3">
        <v>2</v>
      </c>
      <c r="AC48" s="11">
        <v>3</v>
      </c>
      <c r="AD48" s="6">
        <v>1</v>
      </c>
      <c r="AE48" s="6">
        <v>1</v>
      </c>
      <c r="AF48" s="6">
        <v>1</v>
      </c>
      <c r="AH48" s="3">
        <v>3</v>
      </c>
      <c r="AI48" s="4">
        <v>1</v>
      </c>
      <c r="AN48" s="3">
        <v>3</v>
      </c>
      <c r="AO48" s="10">
        <v>4</v>
      </c>
      <c r="AQ48" s="4">
        <v>2</v>
      </c>
      <c r="AT48" s="4">
        <v>5</v>
      </c>
      <c r="AX48" s="28"/>
      <c r="AY48" s="4"/>
      <c r="AZ48" s="4">
        <v>2</v>
      </c>
      <c r="BC48" s="4">
        <v>5</v>
      </c>
      <c r="BH48" s="4"/>
      <c r="BJ48" s="6">
        <v>1</v>
      </c>
      <c r="BK48" s="1">
        <v>3</v>
      </c>
      <c r="BL48" s="6">
        <v>1</v>
      </c>
      <c r="BM48" s="3">
        <v>3</v>
      </c>
      <c r="BN48" s="11">
        <v>3</v>
      </c>
      <c r="BP48" s="11">
        <v>1</v>
      </c>
      <c r="BQ48" s="3">
        <v>2</v>
      </c>
      <c r="BR48" s="11">
        <v>2</v>
      </c>
      <c r="BU48" s="3">
        <v>2</v>
      </c>
      <c r="BV48" s="6">
        <v>1</v>
      </c>
      <c r="BW48" s="1">
        <v>2</v>
      </c>
      <c r="BX48" s="6">
        <v>5</v>
      </c>
      <c r="BY48" s="1">
        <v>1</v>
      </c>
      <c r="BZ48" s="6">
        <v>2</v>
      </c>
      <c r="CA48" s="1">
        <v>5</v>
      </c>
      <c r="CB48" s="6" t="s">
        <v>50</v>
      </c>
      <c r="CC48" s="6" t="s">
        <v>37</v>
      </c>
      <c r="CD48" s="1" t="s">
        <v>51</v>
      </c>
      <c r="CE48" s="1">
        <v>1</v>
      </c>
    </row>
    <row r="49" spans="1:83" ht="12.75">
      <c r="A49" s="3">
        <v>2</v>
      </c>
      <c r="B49" s="6">
        <v>2</v>
      </c>
      <c r="C49" s="3">
        <v>1</v>
      </c>
      <c r="D49" s="11">
        <v>1</v>
      </c>
      <c r="E49" s="3">
        <v>3</v>
      </c>
      <c r="F49" s="10">
        <v>3</v>
      </c>
      <c r="G49" s="3">
        <v>1</v>
      </c>
      <c r="H49" s="4">
        <v>2</v>
      </c>
      <c r="I49" s="4">
        <v>3</v>
      </c>
      <c r="J49" s="4">
        <v>4</v>
      </c>
      <c r="K49" s="4">
        <v>5</v>
      </c>
      <c r="P49" s="5"/>
      <c r="Q49" s="4"/>
      <c r="V49" s="4">
        <v>6</v>
      </c>
      <c r="W49" s="4">
        <v>7</v>
      </c>
      <c r="X49" s="4">
        <v>8</v>
      </c>
      <c r="Y49" s="4">
        <v>9</v>
      </c>
      <c r="AA49" s="6">
        <v>2</v>
      </c>
      <c r="AB49" s="3">
        <v>3</v>
      </c>
      <c r="AC49" s="11">
        <v>2</v>
      </c>
      <c r="AD49" s="6">
        <v>2</v>
      </c>
      <c r="AE49" s="6">
        <v>2</v>
      </c>
      <c r="AF49" s="6">
        <v>1</v>
      </c>
      <c r="AI49" s="4">
        <v>2</v>
      </c>
      <c r="AK49" s="4">
        <v>2</v>
      </c>
      <c r="AL49" s="4">
        <v>1</v>
      </c>
      <c r="AN49" s="3">
        <v>3</v>
      </c>
      <c r="AO49" s="10">
        <v>3</v>
      </c>
      <c r="AP49" s="3">
        <v>1</v>
      </c>
      <c r="AQ49" s="4">
        <v>2</v>
      </c>
      <c r="AX49" s="28"/>
      <c r="AY49" s="4">
        <v>1</v>
      </c>
      <c r="AZ49" s="4">
        <v>2</v>
      </c>
      <c r="BB49" s="4">
        <v>4</v>
      </c>
      <c r="BC49" s="4">
        <v>5</v>
      </c>
      <c r="BH49" s="4"/>
      <c r="BJ49" s="6">
        <v>3</v>
      </c>
      <c r="BM49" s="3">
        <v>3</v>
      </c>
      <c r="BN49" s="11">
        <v>3</v>
      </c>
      <c r="BQ49" s="3">
        <v>2</v>
      </c>
      <c r="BR49" s="11">
        <v>2</v>
      </c>
      <c r="BU49" s="3">
        <v>2</v>
      </c>
      <c r="BV49" s="6">
        <v>1</v>
      </c>
      <c r="BW49" s="1">
        <v>4</v>
      </c>
      <c r="BX49" s="6">
        <v>5</v>
      </c>
      <c r="BY49" s="1">
        <v>1</v>
      </c>
      <c r="BZ49" s="6">
        <v>1</v>
      </c>
      <c r="CA49" s="1">
        <v>1</v>
      </c>
      <c r="CB49" s="6" t="s">
        <v>50</v>
      </c>
      <c r="CC49" s="6" t="s">
        <v>37</v>
      </c>
      <c r="CD49" s="1" t="s">
        <v>51</v>
      </c>
      <c r="CE49" s="1">
        <v>1</v>
      </c>
    </row>
    <row r="50" spans="1:83" ht="12.75">
      <c r="A50" s="3">
        <v>1</v>
      </c>
      <c r="B50" s="6">
        <v>2</v>
      </c>
      <c r="C50" s="3">
        <v>1</v>
      </c>
      <c r="D50" s="11">
        <v>1</v>
      </c>
      <c r="E50" s="3">
        <v>3</v>
      </c>
      <c r="F50" s="10">
        <v>4</v>
      </c>
      <c r="H50" s="4">
        <v>2</v>
      </c>
      <c r="K50" s="4">
        <v>5</v>
      </c>
      <c r="L50" s="4">
        <v>6</v>
      </c>
      <c r="M50" s="4">
        <v>7</v>
      </c>
      <c r="O50" s="4">
        <v>9</v>
      </c>
      <c r="P50" s="5"/>
      <c r="U50" s="4">
        <v>5</v>
      </c>
      <c r="V50" s="4">
        <v>6</v>
      </c>
      <c r="W50" s="4">
        <v>7</v>
      </c>
      <c r="Y50" s="4">
        <v>9</v>
      </c>
      <c r="Z50" s="4"/>
      <c r="AA50" s="6">
        <v>2</v>
      </c>
      <c r="AB50" s="3">
        <v>2</v>
      </c>
      <c r="AC50" s="11">
        <v>2</v>
      </c>
      <c r="AD50" s="6">
        <v>2</v>
      </c>
      <c r="AE50" s="6">
        <v>4</v>
      </c>
      <c r="AF50" s="6">
        <v>1</v>
      </c>
      <c r="AI50" s="4">
        <v>3</v>
      </c>
      <c r="AK50" s="4">
        <v>3</v>
      </c>
      <c r="AN50" s="3">
        <v>6</v>
      </c>
      <c r="AO50" s="10">
        <v>6</v>
      </c>
      <c r="AQ50" s="4">
        <v>2</v>
      </c>
      <c r="AX50" s="28"/>
      <c r="AY50" s="4">
        <v>1</v>
      </c>
      <c r="AZ50" s="4">
        <v>2</v>
      </c>
      <c r="BH50" s="4"/>
      <c r="BJ50" s="6">
        <v>1</v>
      </c>
      <c r="BK50" s="1">
        <v>3</v>
      </c>
      <c r="BL50" s="6">
        <v>3</v>
      </c>
      <c r="BM50" s="3">
        <v>2</v>
      </c>
      <c r="BN50" s="11">
        <v>2</v>
      </c>
      <c r="BO50" s="3">
        <v>3</v>
      </c>
      <c r="BP50" s="11">
        <v>3</v>
      </c>
      <c r="BQ50" s="3">
        <v>1</v>
      </c>
      <c r="BR50" s="11">
        <v>1</v>
      </c>
      <c r="BU50" s="3">
        <v>1</v>
      </c>
      <c r="BV50" s="6">
        <v>1</v>
      </c>
      <c r="BW50" s="1">
        <v>1</v>
      </c>
      <c r="BX50" s="6">
        <v>5</v>
      </c>
      <c r="BY50" s="1">
        <v>2</v>
      </c>
      <c r="CB50" s="6" t="s">
        <v>50</v>
      </c>
      <c r="CC50" s="6" t="s">
        <v>37</v>
      </c>
      <c r="CD50" s="1" t="s">
        <v>51</v>
      </c>
      <c r="CE50" s="1">
        <v>1</v>
      </c>
    </row>
    <row r="51" spans="1:83" ht="12.75">
      <c r="A51" s="3">
        <v>1</v>
      </c>
      <c r="B51" s="6">
        <v>2</v>
      </c>
      <c r="C51" s="3">
        <v>1</v>
      </c>
      <c r="D51" s="11">
        <v>1</v>
      </c>
      <c r="E51" s="3">
        <v>1</v>
      </c>
      <c r="F51" s="10">
        <v>1</v>
      </c>
      <c r="H51" s="4">
        <v>2</v>
      </c>
      <c r="I51" s="4">
        <v>3</v>
      </c>
      <c r="J51" s="4">
        <v>4</v>
      </c>
      <c r="P51" s="5"/>
      <c r="Q51" s="10">
        <v>1</v>
      </c>
      <c r="V51" s="4">
        <v>6</v>
      </c>
      <c r="W51" s="4">
        <v>7</v>
      </c>
      <c r="X51" s="4">
        <v>8</v>
      </c>
      <c r="Y51" s="4">
        <v>9</v>
      </c>
      <c r="AA51" s="6">
        <v>1</v>
      </c>
      <c r="AB51" s="3">
        <v>1</v>
      </c>
      <c r="AC51" s="11">
        <v>1</v>
      </c>
      <c r="AD51" s="6">
        <v>3</v>
      </c>
      <c r="AE51" s="6">
        <v>1</v>
      </c>
      <c r="AF51" s="6">
        <v>1</v>
      </c>
      <c r="AI51" s="4">
        <v>1</v>
      </c>
      <c r="AK51" s="4">
        <v>1</v>
      </c>
      <c r="AL51" s="4">
        <v>1</v>
      </c>
      <c r="AN51" s="3">
        <v>3</v>
      </c>
      <c r="AO51" s="10">
        <v>3</v>
      </c>
      <c r="AP51" s="3">
        <v>1</v>
      </c>
      <c r="AQ51" s="4">
        <v>2</v>
      </c>
      <c r="AX51" s="28"/>
      <c r="AY51" s="4">
        <v>1</v>
      </c>
      <c r="AZ51" s="4">
        <v>2</v>
      </c>
      <c r="BC51" s="4">
        <v>5</v>
      </c>
      <c r="BH51" s="4"/>
      <c r="BJ51" s="6">
        <v>1</v>
      </c>
      <c r="BK51" s="1">
        <v>3</v>
      </c>
      <c r="BL51" s="6">
        <v>1</v>
      </c>
      <c r="BM51" s="3">
        <v>1</v>
      </c>
      <c r="BN51" s="11">
        <v>1</v>
      </c>
      <c r="BO51" s="3">
        <v>3</v>
      </c>
      <c r="BP51" s="11">
        <v>3</v>
      </c>
      <c r="BQ51" s="3">
        <v>2</v>
      </c>
      <c r="BR51" s="11">
        <v>2</v>
      </c>
      <c r="BU51" s="3">
        <v>1</v>
      </c>
      <c r="BV51" s="6">
        <v>1</v>
      </c>
      <c r="BW51" s="1">
        <v>1</v>
      </c>
      <c r="BX51" s="6">
        <v>5</v>
      </c>
      <c r="BY51" s="1">
        <v>1</v>
      </c>
      <c r="BZ51" s="6">
        <v>2</v>
      </c>
      <c r="CA51" s="1">
        <v>1</v>
      </c>
      <c r="CB51" s="6" t="s">
        <v>50</v>
      </c>
      <c r="CC51" s="6" t="s">
        <v>37</v>
      </c>
      <c r="CD51" s="1" t="s">
        <v>51</v>
      </c>
      <c r="CE51" s="1">
        <v>1</v>
      </c>
    </row>
    <row r="52" spans="1:83" ht="12.75">
      <c r="A52" s="3">
        <v>1</v>
      </c>
      <c r="B52" s="6">
        <v>2</v>
      </c>
      <c r="C52" s="3">
        <v>3</v>
      </c>
      <c r="D52" s="11">
        <v>3</v>
      </c>
      <c r="E52" s="3">
        <v>3</v>
      </c>
      <c r="F52" s="10">
        <v>3</v>
      </c>
      <c r="G52" s="3">
        <v>1</v>
      </c>
      <c r="P52" s="5"/>
      <c r="Q52" s="10">
        <v>1</v>
      </c>
      <c r="AA52" s="6">
        <v>1</v>
      </c>
      <c r="AB52" s="3">
        <v>4</v>
      </c>
      <c r="AC52" s="11">
        <v>4</v>
      </c>
      <c r="AD52" s="6">
        <v>7</v>
      </c>
      <c r="AE52" s="6">
        <v>1</v>
      </c>
      <c r="AF52" s="6">
        <v>1</v>
      </c>
      <c r="AH52" s="3">
        <v>2</v>
      </c>
      <c r="AI52" s="4">
        <v>2</v>
      </c>
      <c r="AN52" s="3">
        <v>2</v>
      </c>
      <c r="AO52" s="10">
        <v>2</v>
      </c>
      <c r="AP52" s="3">
        <v>1</v>
      </c>
      <c r="AX52" s="28"/>
      <c r="AY52" s="4">
        <v>1</v>
      </c>
      <c r="BH52" s="4"/>
      <c r="BJ52" s="6">
        <v>3</v>
      </c>
      <c r="BK52" s="1">
        <v>2</v>
      </c>
      <c r="BL52" s="6">
        <v>2</v>
      </c>
      <c r="BM52" s="3">
        <v>3</v>
      </c>
      <c r="BN52" s="11">
        <v>3</v>
      </c>
      <c r="BO52" s="3">
        <v>4</v>
      </c>
      <c r="BP52" s="11">
        <v>4</v>
      </c>
      <c r="BQ52" s="3">
        <v>3</v>
      </c>
      <c r="BR52" s="11">
        <v>3</v>
      </c>
      <c r="BU52" s="3">
        <v>2</v>
      </c>
      <c r="BV52" s="6">
        <v>1</v>
      </c>
      <c r="BW52" s="1">
        <v>2</v>
      </c>
      <c r="BX52" s="6">
        <v>5</v>
      </c>
      <c r="BY52" s="1">
        <v>1</v>
      </c>
      <c r="BZ52" s="6">
        <v>2</v>
      </c>
      <c r="CA52" s="1">
        <v>9</v>
      </c>
      <c r="CB52" s="6" t="s">
        <v>50</v>
      </c>
      <c r="CC52" s="6" t="s">
        <v>37</v>
      </c>
      <c r="CD52" s="1" t="s">
        <v>51</v>
      </c>
      <c r="CE52" s="1">
        <v>1</v>
      </c>
    </row>
    <row r="53" spans="1:83" ht="12.75">
      <c r="A53" s="3">
        <v>2</v>
      </c>
      <c r="B53" s="6">
        <v>3</v>
      </c>
      <c r="C53" s="3">
        <v>1</v>
      </c>
      <c r="D53" s="11">
        <v>1</v>
      </c>
      <c r="E53" s="3">
        <v>3</v>
      </c>
      <c r="F53" s="10">
        <v>3</v>
      </c>
      <c r="L53" s="4">
        <v>6</v>
      </c>
      <c r="P53" s="5"/>
      <c r="V53" s="4">
        <v>6</v>
      </c>
      <c r="AA53" s="6">
        <v>1</v>
      </c>
      <c r="AB53" s="3">
        <v>1</v>
      </c>
      <c r="AC53" s="11">
        <v>1</v>
      </c>
      <c r="AD53" s="6">
        <v>3</v>
      </c>
      <c r="AE53" s="6">
        <v>1</v>
      </c>
      <c r="AF53" s="6">
        <v>2</v>
      </c>
      <c r="AG53" s="1">
        <v>1</v>
      </c>
      <c r="AH53" s="3">
        <v>1</v>
      </c>
      <c r="AI53" s="4">
        <v>1</v>
      </c>
      <c r="AK53" s="4">
        <v>1</v>
      </c>
      <c r="AN53" s="3">
        <v>2</v>
      </c>
      <c r="AO53" s="10">
        <v>2</v>
      </c>
      <c r="AX53" s="28"/>
      <c r="AY53" s="4">
        <v>1</v>
      </c>
      <c r="BH53" s="4"/>
      <c r="BJ53" s="6">
        <v>3</v>
      </c>
      <c r="BM53" s="3">
        <v>3</v>
      </c>
      <c r="BN53" s="11">
        <v>3</v>
      </c>
      <c r="BU53" s="3">
        <v>1</v>
      </c>
      <c r="BV53" s="6">
        <v>1</v>
      </c>
      <c r="BW53" s="1">
        <v>2</v>
      </c>
      <c r="BX53" s="6">
        <v>4</v>
      </c>
      <c r="BY53" s="1">
        <v>1</v>
      </c>
      <c r="BZ53" s="6">
        <v>2</v>
      </c>
      <c r="CA53" s="1">
        <v>6</v>
      </c>
      <c r="CB53" s="6" t="s">
        <v>50</v>
      </c>
      <c r="CC53" s="6" t="s">
        <v>37</v>
      </c>
      <c r="CD53" s="1" t="s">
        <v>51</v>
      </c>
      <c r="CE53" s="1">
        <v>1</v>
      </c>
    </row>
    <row r="54" spans="1:83" ht="12.75">
      <c r="A54" s="3">
        <v>2</v>
      </c>
      <c r="B54" s="6">
        <v>3</v>
      </c>
      <c r="C54" s="3">
        <v>1</v>
      </c>
      <c r="D54" s="11">
        <v>1</v>
      </c>
      <c r="E54" s="3">
        <v>3</v>
      </c>
      <c r="F54" s="10">
        <v>4</v>
      </c>
      <c r="P54" s="5">
        <v>10</v>
      </c>
      <c r="V54" s="4">
        <v>6</v>
      </c>
      <c r="Y54" s="4">
        <v>9</v>
      </c>
      <c r="AA54" s="6">
        <v>3</v>
      </c>
      <c r="AB54" s="3">
        <v>3</v>
      </c>
      <c r="AC54" s="11">
        <v>3</v>
      </c>
      <c r="AD54" s="6">
        <v>8</v>
      </c>
      <c r="AE54" s="6">
        <v>3</v>
      </c>
      <c r="AF54" s="6">
        <v>1</v>
      </c>
      <c r="AG54" s="1">
        <v>2</v>
      </c>
      <c r="AI54" s="4">
        <v>2</v>
      </c>
      <c r="AK54" s="4">
        <v>2</v>
      </c>
      <c r="AN54" s="3">
        <v>3</v>
      </c>
      <c r="AO54" s="10">
        <v>3</v>
      </c>
      <c r="AX54" s="28"/>
      <c r="AY54" s="4"/>
      <c r="AZ54" s="4">
        <v>2</v>
      </c>
      <c r="BA54" s="4">
        <v>3</v>
      </c>
      <c r="BB54" s="4">
        <v>4</v>
      </c>
      <c r="BE54" s="4">
        <v>7</v>
      </c>
      <c r="BH54" s="4"/>
      <c r="BJ54" s="6">
        <v>2</v>
      </c>
      <c r="BK54" s="1">
        <v>3</v>
      </c>
      <c r="BL54" s="6">
        <v>1</v>
      </c>
      <c r="BM54" s="3">
        <v>3</v>
      </c>
      <c r="BN54" s="11">
        <v>3</v>
      </c>
      <c r="BU54" s="3">
        <v>3</v>
      </c>
      <c r="BV54" s="6">
        <v>1</v>
      </c>
      <c r="BW54" s="1">
        <v>2</v>
      </c>
      <c r="BX54" s="6">
        <v>5</v>
      </c>
      <c r="BY54" s="1">
        <v>2</v>
      </c>
      <c r="CB54" s="6" t="s">
        <v>50</v>
      </c>
      <c r="CC54" s="6" t="s">
        <v>37</v>
      </c>
      <c r="CD54" s="1" t="s">
        <v>51</v>
      </c>
      <c r="CE54" s="1">
        <v>1</v>
      </c>
    </row>
    <row r="55" spans="1:83" ht="12.75">
      <c r="A55" s="3">
        <v>1</v>
      </c>
      <c r="B55" s="6">
        <v>2</v>
      </c>
      <c r="C55" s="3">
        <v>1</v>
      </c>
      <c r="D55" s="11">
        <v>1</v>
      </c>
      <c r="E55" s="3">
        <v>4</v>
      </c>
      <c r="F55" s="10">
        <v>4</v>
      </c>
      <c r="G55" s="3">
        <v>1</v>
      </c>
      <c r="I55" s="4">
        <v>3</v>
      </c>
      <c r="L55" s="4">
        <v>6</v>
      </c>
      <c r="M55" s="4">
        <v>7</v>
      </c>
      <c r="O55" s="4">
        <v>9</v>
      </c>
      <c r="P55" s="5"/>
      <c r="Q55" s="10">
        <v>1</v>
      </c>
      <c r="S55" s="4">
        <v>3</v>
      </c>
      <c r="U55" s="4">
        <v>5</v>
      </c>
      <c r="V55" s="4">
        <v>6</v>
      </c>
      <c r="W55" s="4">
        <v>7</v>
      </c>
      <c r="X55" s="4">
        <v>8</v>
      </c>
      <c r="Y55" s="4">
        <v>9</v>
      </c>
      <c r="AA55" s="6">
        <v>2</v>
      </c>
      <c r="AB55" s="3">
        <v>2</v>
      </c>
      <c r="AC55" s="11">
        <v>2</v>
      </c>
      <c r="AD55" s="6">
        <v>1</v>
      </c>
      <c r="AE55" s="6">
        <v>7</v>
      </c>
      <c r="AF55" s="6">
        <v>1</v>
      </c>
      <c r="AH55" s="3">
        <v>2</v>
      </c>
      <c r="AI55" s="4">
        <v>2</v>
      </c>
      <c r="AJ55" s="4">
        <v>1</v>
      </c>
      <c r="AK55" s="4">
        <v>2</v>
      </c>
      <c r="AL55" s="4">
        <v>3</v>
      </c>
      <c r="AN55" s="3">
        <v>4</v>
      </c>
      <c r="AO55" s="10">
        <v>3</v>
      </c>
      <c r="AP55" s="3">
        <v>1</v>
      </c>
      <c r="AQ55" s="4">
        <v>2</v>
      </c>
      <c r="AX55" s="28"/>
      <c r="AY55" s="4"/>
      <c r="AZ55" s="4">
        <v>2</v>
      </c>
      <c r="BH55" s="4"/>
      <c r="BJ55" s="6">
        <v>3</v>
      </c>
      <c r="BM55" s="3">
        <v>2</v>
      </c>
      <c r="BN55" s="11">
        <v>2</v>
      </c>
      <c r="BO55" s="3">
        <v>2</v>
      </c>
      <c r="BP55" s="11">
        <v>2</v>
      </c>
      <c r="BQ55" s="3">
        <v>2</v>
      </c>
      <c r="BR55" s="11">
        <v>2</v>
      </c>
      <c r="BU55" s="3">
        <v>3</v>
      </c>
      <c r="BV55" s="6">
        <v>1</v>
      </c>
      <c r="BW55" s="1">
        <v>1</v>
      </c>
      <c r="BX55" s="6">
        <v>5</v>
      </c>
      <c r="BY55" s="1">
        <v>1</v>
      </c>
      <c r="BZ55" s="6">
        <v>2</v>
      </c>
      <c r="CA55" s="1">
        <v>4</v>
      </c>
      <c r="CB55" s="6" t="s">
        <v>50</v>
      </c>
      <c r="CC55" s="6" t="s">
        <v>37</v>
      </c>
      <c r="CD55" s="1" t="s">
        <v>51</v>
      </c>
      <c r="CE55" s="1">
        <v>1</v>
      </c>
    </row>
    <row r="56" spans="1:83" ht="12.75">
      <c r="A56" s="3">
        <v>1</v>
      </c>
      <c r="B56" s="6">
        <v>3</v>
      </c>
      <c r="C56" s="3">
        <v>1</v>
      </c>
      <c r="D56" s="11">
        <v>1</v>
      </c>
      <c r="E56" s="3">
        <v>1</v>
      </c>
      <c r="F56" s="10">
        <v>4</v>
      </c>
      <c r="H56" s="4">
        <v>2</v>
      </c>
      <c r="I56" s="4">
        <v>3</v>
      </c>
      <c r="J56" s="4">
        <v>4</v>
      </c>
      <c r="P56" s="5"/>
      <c r="Q56" s="10">
        <v>1</v>
      </c>
      <c r="V56" s="4">
        <v>6</v>
      </c>
      <c r="W56" s="4">
        <v>7</v>
      </c>
      <c r="X56" s="4">
        <v>8</v>
      </c>
      <c r="Y56" s="4">
        <v>9</v>
      </c>
      <c r="AA56" s="6">
        <v>1</v>
      </c>
      <c r="AB56" s="3">
        <v>2</v>
      </c>
      <c r="AC56" s="11">
        <v>2</v>
      </c>
      <c r="AD56" s="6">
        <v>8</v>
      </c>
      <c r="AE56" s="6">
        <v>1</v>
      </c>
      <c r="AF56" s="6">
        <v>1</v>
      </c>
      <c r="AI56" s="4">
        <v>3</v>
      </c>
      <c r="AK56" s="4">
        <v>4</v>
      </c>
      <c r="AL56" s="4">
        <v>3</v>
      </c>
      <c r="AN56" s="3">
        <v>3</v>
      </c>
      <c r="AO56" s="10">
        <v>3</v>
      </c>
      <c r="AQ56" s="4">
        <v>2</v>
      </c>
      <c r="AX56" s="28"/>
      <c r="AY56" s="4"/>
      <c r="AZ56" s="4">
        <v>2</v>
      </c>
      <c r="BC56" s="4">
        <v>5</v>
      </c>
      <c r="BD56" s="4">
        <v>6</v>
      </c>
      <c r="BF56" s="4">
        <v>8</v>
      </c>
      <c r="BH56" s="4"/>
      <c r="BJ56" s="6">
        <v>2</v>
      </c>
      <c r="BK56" s="1">
        <v>2</v>
      </c>
      <c r="BL56" s="6">
        <v>1</v>
      </c>
      <c r="BM56" s="3">
        <v>3</v>
      </c>
      <c r="BN56" s="11">
        <v>3</v>
      </c>
      <c r="BO56" s="3">
        <v>4</v>
      </c>
      <c r="BP56" s="11">
        <v>4</v>
      </c>
      <c r="BQ56" s="3">
        <v>2</v>
      </c>
      <c r="BR56" s="11">
        <v>2</v>
      </c>
      <c r="BU56" s="3">
        <v>2</v>
      </c>
      <c r="BV56" s="6">
        <v>1</v>
      </c>
      <c r="BW56" s="1">
        <v>1</v>
      </c>
      <c r="BX56" s="6">
        <v>5</v>
      </c>
      <c r="BY56" s="1">
        <v>1</v>
      </c>
      <c r="BZ56" s="6">
        <v>2</v>
      </c>
      <c r="CA56" s="1">
        <v>7</v>
      </c>
      <c r="CB56" s="6" t="s">
        <v>50</v>
      </c>
      <c r="CC56" s="6" t="s">
        <v>37</v>
      </c>
      <c r="CD56" s="1" t="s">
        <v>51</v>
      </c>
      <c r="CE56" s="1">
        <v>1</v>
      </c>
    </row>
    <row r="57" spans="1:83" ht="12.75">
      <c r="A57" s="3">
        <v>2</v>
      </c>
      <c r="B57" s="6">
        <v>2</v>
      </c>
      <c r="C57" s="3">
        <v>1</v>
      </c>
      <c r="D57" s="11">
        <v>1</v>
      </c>
      <c r="E57" s="3">
        <v>2</v>
      </c>
      <c r="F57" s="10">
        <v>3</v>
      </c>
      <c r="G57" s="3">
        <v>1</v>
      </c>
      <c r="H57" s="4">
        <v>2</v>
      </c>
      <c r="I57" s="4">
        <v>3</v>
      </c>
      <c r="J57" s="4">
        <v>4</v>
      </c>
      <c r="K57" s="4">
        <v>5</v>
      </c>
      <c r="L57" s="4">
        <v>6</v>
      </c>
      <c r="M57" s="4">
        <v>7</v>
      </c>
      <c r="N57" s="4">
        <v>8</v>
      </c>
      <c r="P57" s="5"/>
      <c r="Q57" s="10">
        <v>1</v>
      </c>
      <c r="V57" s="4">
        <v>6</v>
      </c>
      <c r="W57" s="4">
        <v>7</v>
      </c>
      <c r="X57" s="4">
        <v>8</v>
      </c>
      <c r="Y57" s="4">
        <v>9</v>
      </c>
      <c r="AA57" s="6">
        <v>1</v>
      </c>
      <c r="AB57" s="3">
        <v>1</v>
      </c>
      <c r="AC57" s="11">
        <v>1</v>
      </c>
      <c r="AD57" s="6">
        <v>1</v>
      </c>
      <c r="AE57" s="6">
        <v>6</v>
      </c>
      <c r="AF57" s="6">
        <v>1</v>
      </c>
      <c r="AI57" s="4">
        <v>2</v>
      </c>
      <c r="AN57" s="3">
        <v>3</v>
      </c>
      <c r="AO57" s="10">
        <v>2</v>
      </c>
      <c r="AX57" s="28"/>
      <c r="AY57" s="4"/>
      <c r="AZ57" s="4">
        <v>2</v>
      </c>
      <c r="BF57" s="4">
        <v>8</v>
      </c>
      <c r="BH57" s="4"/>
      <c r="BJ57" s="6">
        <v>1</v>
      </c>
      <c r="BK57" s="1">
        <v>2</v>
      </c>
      <c r="BL57" s="6">
        <v>1</v>
      </c>
      <c r="BO57" s="3">
        <v>2</v>
      </c>
      <c r="BP57" s="11">
        <v>2</v>
      </c>
      <c r="BQ57" s="3">
        <v>3</v>
      </c>
      <c r="BR57" s="11">
        <v>1</v>
      </c>
      <c r="BU57" s="3">
        <v>1</v>
      </c>
      <c r="BV57" s="6">
        <v>1</v>
      </c>
      <c r="BW57" s="1">
        <v>1</v>
      </c>
      <c r="BX57" s="6">
        <v>4</v>
      </c>
      <c r="BY57" s="1">
        <v>1</v>
      </c>
      <c r="BZ57" s="6">
        <v>2</v>
      </c>
      <c r="CA57" s="1">
        <v>6</v>
      </c>
      <c r="CB57" s="6" t="s">
        <v>50</v>
      </c>
      <c r="CC57" s="6" t="s">
        <v>37</v>
      </c>
      <c r="CD57" s="1" t="s">
        <v>51</v>
      </c>
      <c r="CE57" s="1">
        <v>1</v>
      </c>
    </row>
    <row r="58" spans="1:83" ht="12.75">
      <c r="A58" s="3">
        <v>1</v>
      </c>
      <c r="B58" s="6">
        <v>3</v>
      </c>
      <c r="C58" s="3">
        <v>2</v>
      </c>
      <c r="D58" s="11">
        <v>2</v>
      </c>
      <c r="E58" s="3">
        <v>1</v>
      </c>
      <c r="F58" s="10">
        <v>2</v>
      </c>
      <c r="I58" s="4">
        <v>3</v>
      </c>
      <c r="J58" s="4">
        <v>4</v>
      </c>
      <c r="P58" s="5"/>
      <c r="Q58" s="10">
        <v>1</v>
      </c>
      <c r="V58" s="4">
        <v>6</v>
      </c>
      <c r="W58" s="4">
        <v>7</v>
      </c>
      <c r="X58" s="4">
        <v>8</v>
      </c>
      <c r="AA58" s="6">
        <v>2</v>
      </c>
      <c r="AB58" s="3">
        <v>2</v>
      </c>
      <c r="AC58" s="11">
        <v>2</v>
      </c>
      <c r="AD58" s="6">
        <v>1</v>
      </c>
      <c r="AE58" s="6">
        <v>4</v>
      </c>
      <c r="AF58" s="6">
        <v>2</v>
      </c>
      <c r="AG58" s="1">
        <v>1</v>
      </c>
      <c r="AH58" s="3">
        <v>2</v>
      </c>
      <c r="AI58" s="4">
        <v>2</v>
      </c>
      <c r="AJ58" s="4">
        <v>1</v>
      </c>
      <c r="AK58" s="4">
        <v>2</v>
      </c>
      <c r="AN58" s="3">
        <v>3</v>
      </c>
      <c r="AO58" s="10">
        <v>3</v>
      </c>
      <c r="AP58" s="3">
        <v>1</v>
      </c>
      <c r="AS58" s="4">
        <v>4</v>
      </c>
      <c r="AW58" s="4">
        <v>8</v>
      </c>
      <c r="AX58" s="28"/>
      <c r="AY58" s="4">
        <v>1</v>
      </c>
      <c r="BB58" s="4">
        <v>4</v>
      </c>
      <c r="BC58" s="4">
        <v>5</v>
      </c>
      <c r="BE58" s="4">
        <v>7</v>
      </c>
      <c r="BF58" s="4">
        <v>8</v>
      </c>
      <c r="BH58" s="4"/>
      <c r="BJ58" s="6">
        <v>3</v>
      </c>
      <c r="BK58" s="1">
        <v>1</v>
      </c>
      <c r="BL58" s="6">
        <v>1</v>
      </c>
      <c r="BM58" s="3">
        <v>3</v>
      </c>
      <c r="BN58" s="11">
        <v>3</v>
      </c>
      <c r="BO58" s="3">
        <v>3</v>
      </c>
      <c r="BP58" s="11">
        <v>1</v>
      </c>
      <c r="BQ58" s="3">
        <v>2</v>
      </c>
      <c r="BR58" s="11">
        <v>2</v>
      </c>
      <c r="BU58" s="3">
        <v>3</v>
      </c>
      <c r="BV58" s="6">
        <v>1</v>
      </c>
      <c r="BW58" s="1">
        <v>1</v>
      </c>
      <c r="BX58" s="6">
        <v>5</v>
      </c>
      <c r="BY58" s="1">
        <v>1</v>
      </c>
      <c r="BZ58" s="6">
        <v>1</v>
      </c>
      <c r="CA58" s="1">
        <v>3</v>
      </c>
      <c r="CB58" s="6" t="s">
        <v>50</v>
      </c>
      <c r="CC58" s="6" t="s">
        <v>37</v>
      </c>
      <c r="CD58" s="1" t="s">
        <v>51</v>
      </c>
      <c r="CE58" s="1">
        <v>1</v>
      </c>
    </row>
    <row r="59" spans="1:83" ht="12.75">
      <c r="A59" s="3">
        <v>1</v>
      </c>
      <c r="B59" s="6">
        <v>2</v>
      </c>
      <c r="C59" s="3">
        <v>1</v>
      </c>
      <c r="D59" s="11">
        <v>1</v>
      </c>
      <c r="E59" s="3">
        <v>1</v>
      </c>
      <c r="F59" s="10">
        <v>1</v>
      </c>
      <c r="H59" s="4">
        <v>2</v>
      </c>
      <c r="I59" s="4">
        <v>3</v>
      </c>
      <c r="J59" s="4">
        <v>4</v>
      </c>
      <c r="K59" s="4">
        <v>5</v>
      </c>
      <c r="P59" s="5"/>
      <c r="Q59" s="4">
        <v>1</v>
      </c>
      <c r="V59" s="4">
        <v>6</v>
      </c>
      <c r="W59" s="4">
        <v>7</v>
      </c>
      <c r="X59" s="4">
        <v>8</v>
      </c>
      <c r="Y59" s="4">
        <v>9</v>
      </c>
      <c r="AA59" s="6">
        <v>2</v>
      </c>
      <c r="AB59" s="3">
        <v>3</v>
      </c>
      <c r="AC59" s="11">
        <v>2</v>
      </c>
      <c r="AD59" s="6">
        <v>7</v>
      </c>
      <c r="AE59" s="6">
        <v>1</v>
      </c>
      <c r="AF59" s="6">
        <v>1</v>
      </c>
      <c r="AI59" s="4">
        <v>1</v>
      </c>
      <c r="AM59" s="5">
        <v>4</v>
      </c>
      <c r="AN59" s="3">
        <v>6</v>
      </c>
      <c r="AO59" s="10">
        <v>3</v>
      </c>
      <c r="AX59" s="28"/>
      <c r="AY59" s="4">
        <v>1</v>
      </c>
      <c r="AZ59" s="4">
        <v>2</v>
      </c>
      <c r="BH59" s="4"/>
      <c r="BJ59" s="6">
        <v>1</v>
      </c>
      <c r="BK59" s="1">
        <v>3</v>
      </c>
      <c r="BL59" s="6">
        <v>1</v>
      </c>
      <c r="BM59" s="3">
        <v>2</v>
      </c>
      <c r="BN59" s="11">
        <v>3</v>
      </c>
      <c r="BO59" s="3">
        <v>3</v>
      </c>
      <c r="BP59" s="11">
        <v>3</v>
      </c>
      <c r="BQ59" s="3">
        <v>1</v>
      </c>
      <c r="BR59" s="11">
        <v>1</v>
      </c>
      <c r="BU59" s="3">
        <v>1</v>
      </c>
      <c r="BV59" s="6">
        <v>1</v>
      </c>
      <c r="BW59" s="1">
        <v>1</v>
      </c>
      <c r="BX59" s="6">
        <v>5</v>
      </c>
      <c r="BY59" s="1">
        <v>2</v>
      </c>
      <c r="CB59" s="6" t="s">
        <v>52</v>
      </c>
      <c r="CC59" s="6" t="s">
        <v>37</v>
      </c>
      <c r="CD59" s="1" t="s">
        <v>56</v>
      </c>
      <c r="CE59" s="1">
        <v>1</v>
      </c>
    </row>
    <row r="60" spans="1:83" ht="12.75">
      <c r="A60" s="3">
        <v>2</v>
      </c>
      <c r="B60" s="6">
        <v>3</v>
      </c>
      <c r="C60" s="3">
        <v>2</v>
      </c>
      <c r="D60" s="11">
        <v>2</v>
      </c>
      <c r="E60" s="3">
        <v>2</v>
      </c>
      <c r="F60" s="10">
        <v>2</v>
      </c>
      <c r="I60" s="4">
        <v>3</v>
      </c>
      <c r="J60" s="4">
        <v>4</v>
      </c>
      <c r="K60" s="4">
        <v>5</v>
      </c>
      <c r="L60" s="4">
        <v>6</v>
      </c>
      <c r="P60" s="5"/>
      <c r="Q60" s="10">
        <v>2</v>
      </c>
      <c r="W60" s="4">
        <v>7</v>
      </c>
      <c r="X60" s="4">
        <v>8</v>
      </c>
      <c r="Y60" s="4">
        <v>9</v>
      </c>
      <c r="Z60" s="5">
        <v>10</v>
      </c>
      <c r="AA60" s="6">
        <v>3</v>
      </c>
      <c r="AB60" s="3">
        <v>4</v>
      </c>
      <c r="AC60" s="11">
        <v>3</v>
      </c>
      <c r="AD60" s="6">
        <v>8</v>
      </c>
      <c r="AE60" s="6">
        <v>2</v>
      </c>
      <c r="AF60" s="6">
        <v>2</v>
      </c>
      <c r="AI60" s="4">
        <v>2</v>
      </c>
      <c r="AM60" s="5">
        <v>5</v>
      </c>
      <c r="AN60" s="3">
        <v>7</v>
      </c>
      <c r="AO60" s="10">
        <v>4</v>
      </c>
      <c r="AX60" s="28"/>
      <c r="AY60" s="4"/>
      <c r="AZ60" s="4">
        <v>2</v>
      </c>
      <c r="BA60" s="4">
        <v>3</v>
      </c>
      <c r="BH60" s="4"/>
      <c r="BJ60" s="6">
        <v>2</v>
      </c>
      <c r="BK60" s="1">
        <v>4</v>
      </c>
      <c r="BL60" s="6">
        <v>2</v>
      </c>
      <c r="BM60" s="3">
        <v>3</v>
      </c>
      <c r="BN60" s="11">
        <v>4</v>
      </c>
      <c r="BO60" s="3">
        <v>4</v>
      </c>
      <c r="BP60" s="11">
        <v>4</v>
      </c>
      <c r="BQ60" s="3">
        <v>2</v>
      </c>
      <c r="BR60" s="11">
        <v>2</v>
      </c>
      <c r="BU60" s="3">
        <v>2</v>
      </c>
      <c r="BV60" s="6">
        <v>2</v>
      </c>
      <c r="BW60" s="1">
        <v>2</v>
      </c>
      <c r="BX60" s="6">
        <v>5</v>
      </c>
      <c r="BY60" s="1">
        <v>2</v>
      </c>
      <c r="CB60" s="6" t="s">
        <v>52</v>
      </c>
      <c r="CC60" s="6" t="s">
        <v>37</v>
      </c>
      <c r="CD60" s="1" t="s">
        <v>56</v>
      </c>
      <c r="CE60" s="1">
        <v>1</v>
      </c>
    </row>
    <row r="61" spans="1:83" ht="12.75">
      <c r="A61" s="3">
        <v>2</v>
      </c>
      <c r="B61" s="6">
        <v>2</v>
      </c>
      <c r="C61" s="3">
        <v>1</v>
      </c>
      <c r="D61" s="11">
        <v>1</v>
      </c>
      <c r="E61" s="3">
        <v>3</v>
      </c>
      <c r="F61" s="10">
        <v>3</v>
      </c>
      <c r="I61" s="4">
        <v>3</v>
      </c>
      <c r="K61" s="4">
        <v>5</v>
      </c>
      <c r="P61" s="5"/>
      <c r="Q61" s="10">
        <v>1</v>
      </c>
      <c r="V61" s="4">
        <v>6</v>
      </c>
      <c r="W61" s="4">
        <v>7</v>
      </c>
      <c r="Y61" s="4">
        <v>9</v>
      </c>
      <c r="AA61" s="6">
        <v>2</v>
      </c>
      <c r="AB61" s="3">
        <v>2</v>
      </c>
      <c r="AC61" s="11">
        <v>2</v>
      </c>
      <c r="AD61" s="6">
        <v>6</v>
      </c>
      <c r="AE61" s="6">
        <v>1</v>
      </c>
      <c r="AF61" s="6">
        <v>1</v>
      </c>
      <c r="AI61" s="4">
        <v>1</v>
      </c>
      <c r="AM61" s="5">
        <v>2</v>
      </c>
      <c r="AN61" s="3">
        <v>3</v>
      </c>
      <c r="AO61" s="10">
        <v>3</v>
      </c>
      <c r="AQ61" s="4">
        <v>2</v>
      </c>
      <c r="AW61" s="4">
        <v>8</v>
      </c>
      <c r="AX61" s="28"/>
      <c r="AY61" s="4"/>
      <c r="AZ61" s="4">
        <v>2</v>
      </c>
      <c r="BF61" s="4">
        <v>8</v>
      </c>
      <c r="BH61" s="4"/>
      <c r="BJ61" s="6">
        <v>3</v>
      </c>
      <c r="BM61" s="3">
        <v>3</v>
      </c>
      <c r="BN61" s="11">
        <v>3</v>
      </c>
      <c r="BU61" s="3">
        <v>1</v>
      </c>
      <c r="BV61" s="6">
        <v>2</v>
      </c>
      <c r="BW61" s="1">
        <v>2</v>
      </c>
      <c r="BX61" s="6">
        <v>4</v>
      </c>
      <c r="BY61" s="1">
        <v>1</v>
      </c>
      <c r="BZ61" s="6">
        <v>2</v>
      </c>
      <c r="CA61" s="1">
        <v>6</v>
      </c>
      <c r="CB61" s="6" t="s">
        <v>52</v>
      </c>
      <c r="CC61" s="6" t="s">
        <v>37</v>
      </c>
      <c r="CD61" s="1" t="s">
        <v>56</v>
      </c>
      <c r="CE61" s="1">
        <v>1</v>
      </c>
    </row>
    <row r="62" spans="1:83" ht="12.75">
      <c r="A62" s="3">
        <v>7</v>
      </c>
      <c r="B62" s="6">
        <v>2</v>
      </c>
      <c r="C62" s="3">
        <v>1</v>
      </c>
      <c r="D62" s="11">
        <v>1</v>
      </c>
      <c r="E62" s="3">
        <v>1</v>
      </c>
      <c r="F62" s="10">
        <v>1</v>
      </c>
      <c r="P62" s="5"/>
      <c r="Q62" s="10">
        <v>1</v>
      </c>
      <c r="V62" s="4">
        <v>6</v>
      </c>
      <c r="Y62" s="4">
        <v>9</v>
      </c>
      <c r="AA62" s="6">
        <v>1</v>
      </c>
      <c r="AB62" s="3">
        <v>1</v>
      </c>
      <c r="AC62" s="11">
        <v>1</v>
      </c>
      <c r="AD62" s="6">
        <v>2</v>
      </c>
      <c r="AE62" s="6">
        <v>4</v>
      </c>
      <c r="AF62" s="6">
        <v>1</v>
      </c>
      <c r="AH62" s="3">
        <v>2</v>
      </c>
      <c r="AI62" s="4">
        <v>2</v>
      </c>
      <c r="AJ62" s="4">
        <v>2</v>
      </c>
      <c r="AK62" s="4">
        <v>2</v>
      </c>
      <c r="AN62" s="3">
        <v>3</v>
      </c>
      <c r="AO62" s="10">
        <v>2</v>
      </c>
      <c r="AX62" s="28">
        <v>9</v>
      </c>
      <c r="AY62" s="4"/>
      <c r="AZ62" s="4">
        <v>2</v>
      </c>
      <c r="BH62" s="4"/>
      <c r="BJ62" s="6">
        <v>2</v>
      </c>
      <c r="BK62" s="1">
        <v>2</v>
      </c>
      <c r="BL62" s="6">
        <v>2</v>
      </c>
      <c r="BM62" s="3">
        <v>3</v>
      </c>
      <c r="BN62" s="11">
        <v>3</v>
      </c>
      <c r="BU62" s="3">
        <v>1</v>
      </c>
      <c r="BV62" s="6">
        <v>2</v>
      </c>
      <c r="BW62" s="1">
        <v>1</v>
      </c>
      <c r="BX62" s="6">
        <v>5</v>
      </c>
      <c r="BY62" s="1">
        <v>1</v>
      </c>
      <c r="BZ62" s="6">
        <v>2</v>
      </c>
      <c r="CA62" s="1">
        <v>6</v>
      </c>
      <c r="CB62" s="6" t="s">
        <v>52</v>
      </c>
      <c r="CC62" s="6" t="s">
        <v>37</v>
      </c>
      <c r="CD62" s="1" t="s">
        <v>56</v>
      </c>
      <c r="CE62" s="1">
        <v>1</v>
      </c>
    </row>
    <row r="63" spans="1:83" ht="12.75">
      <c r="A63" s="3">
        <v>6</v>
      </c>
      <c r="B63" s="6">
        <v>1</v>
      </c>
      <c r="C63" s="3">
        <v>4</v>
      </c>
      <c r="D63" s="11">
        <v>3</v>
      </c>
      <c r="E63" s="3">
        <v>1</v>
      </c>
      <c r="F63" s="10">
        <v>1</v>
      </c>
      <c r="P63" s="5">
        <v>10</v>
      </c>
      <c r="Z63" s="5">
        <v>10</v>
      </c>
      <c r="AA63" s="6">
        <v>4</v>
      </c>
      <c r="AB63" s="3">
        <v>4</v>
      </c>
      <c r="AC63" s="11">
        <v>4</v>
      </c>
      <c r="AD63" s="6">
        <v>7</v>
      </c>
      <c r="AE63" s="6">
        <v>5</v>
      </c>
      <c r="AF63" s="6">
        <v>1</v>
      </c>
      <c r="AH63" s="3">
        <v>3</v>
      </c>
      <c r="AI63" s="4">
        <v>3</v>
      </c>
      <c r="AK63" s="4">
        <v>1</v>
      </c>
      <c r="AL63" s="4">
        <v>4</v>
      </c>
      <c r="AN63" s="3">
        <v>4</v>
      </c>
      <c r="AO63" s="10">
        <v>4</v>
      </c>
      <c r="AQ63" s="4">
        <v>2</v>
      </c>
      <c r="AS63" s="4">
        <v>4</v>
      </c>
      <c r="AT63" s="4">
        <v>5</v>
      </c>
      <c r="AX63" s="28"/>
      <c r="AY63" s="4"/>
      <c r="AZ63" s="4">
        <v>2</v>
      </c>
      <c r="BB63" s="4">
        <v>4</v>
      </c>
      <c r="BC63" s="4">
        <v>5</v>
      </c>
      <c r="BH63" s="4"/>
      <c r="BJ63" s="6">
        <v>4</v>
      </c>
      <c r="BK63" s="1">
        <v>4</v>
      </c>
      <c r="BL63" s="6">
        <v>2</v>
      </c>
      <c r="BM63" s="3">
        <v>3</v>
      </c>
      <c r="BN63" s="11">
        <v>3</v>
      </c>
      <c r="BU63" s="3">
        <v>4</v>
      </c>
      <c r="BV63" s="6">
        <v>1</v>
      </c>
      <c r="BW63" s="1">
        <v>4</v>
      </c>
      <c r="BX63" s="6">
        <v>4</v>
      </c>
      <c r="BY63" s="1">
        <v>1</v>
      </c>
      <c r="BZ63" s="6">
        <v>2</v>
      </c>
      <c r="CA63" s="1">
        <v>6</v>
      </c>
      <c r="CB63" s="6" t="s">
        <v>52</v>
      </c>
      <c r="CC63" s="6" t="s">
        <v>37</v>
      </c>
      <c r="CD63" s="1" t="s">
        <v>56</v>
      </c>
      <c r="CE63" s="1">
        <v>1</v>
      </c>
    </row>
    <row r="64" spans="1:83" ht="12.75">
      <c r="A64" s="3">
        <v>1</v>
      </c>
      <c r="B64" s="6">
        <v>2</v>
      </c>
      <c r="C64" s="3">
        <v>2</v>
      </c>
      <c r="D64" s="11">
        <v>2</v>
      </c>
      <c r="E64" s="3">
        <v>3</v>
      </c>
      <c r="F64" s="10">
        <v>3</v>
      </c>
      <c r="O64" s="4">
        <v>9</v>
      </c>
      <c r="P64" s="5"/>
      <c r="Q64" s="4"/>
      <c r="Y64" s="4">
        <v>9</v>
      </c>
      <c r="AA64" s="6">
        <v>3</v>
      </c>
      <c r="AB64" s="3">
        <v>3</v>
      </c>
      <c r="AC64" s="11">
        <v>3</v>
      </c>
      <c r="AD64" s="6">
        <v>8</v>
      </c>
      <c r="AE64" s="6">
        <v>1</v>
      </c>
      <c r="AF64" s="6">
        <v>2</v>
      </c>
      <c r="AG64" s="1">
        <v>3</v>
      </c>
      <c r="AI64" s="4">
        <v>10</v>
      </c>
      <c r="AN64" s="3">
        <v>5</v>
      </c>
      <c r="AO64" s="10">
        <v>5</v>
      </c>
      <c r="AP64" s="3">
        <v>1</v>
      </c>
      <c r="AQ64" s="4">
        <v>2</v>
      </c>
      <c r="AT64" s="4">
        <v>5</v>
      </c>
      <c r="AX64" s="28"/>
      <c r="AY64" s="4">
        <v>1</v>
      </c>
      <c r="AZ64" s="4">
        <v>2</v>
      </c>
      <c r="BC64" s="4">
        <v>5</v>
      </c>
      <c r="BH64" s="4"/>
      <c r="BJ64" s="6">
        <v>2</v>
      </c>
      <c r="BK64" s="1">
        <v>3</v>
      </c>
      <c r="BL64" s="6">
        <v>3</v>
      </c>
      <c r="BM64" s="3">
        <v>1</v>
      </c>
      <c r="BN64" s="11">
        <v>1</v>
      </c>
      <c r="BO64" s="3">
        <v>4</v>
      </c>
      <c r="BP64" s="11">
        <v>4</v>
      </c>
      <c r="BQ64" s="3">
        <v>1</v>
      </c>
      <c r="BR64" s="11">
        <v>1</v>
      </c>
      <c r="BU64" s="3">
        <v>1</v>
      </c>
      <c r="BV64" s="6">
        <v>1</v>
      </c>
      <c r="BW64" s="1">
        <v>1</v>
      </c>
      <c r="BX64" s="6">
        <v>5</v>
      </c>
      <c r="BY64" s="1">
        <v>1</v>
      </c>
      <c r="BZ64" s="6">
        <v>2</v>
      </c>
      <c r="CA64" s="1">
        <v>4</v>
      </c>
      <c r="CB64" s="6" t="s">
        <v>52</v>
      </c>
      <c r="CC64" s="6" t="s">
        <v>37</v>
      </c>
      <c r="CD64" s="1" t="s">
        <v>56</v>
      </c>
      <c r="CE64" s="1">
        <v>1</v>
      </c>
    </row>
    <row r="65" spans="1:83" ht="12.75">
      <c r="A65" s="3">
        <v>3</v>
      </c>
      <c r="B65" s="6">
        <v>2</v>
      </c>
      <c r="C65" s="3">
        <v>2</v>
      </c>
      <c r="D65" s="11">
        <v>2</v>
      </c>
      <c r="E65" s="3">
        <v>2</v>
      </c>
      <c r="F65" s="10">
        <v>2</v>
      </c>
      <c r="I65" s="4">
        <v>3</v>
      </c>
      <c r="J65" s="4">
        <v>4</v>
      </c>
      <c r="K65" s="4">
        <v>5</v>
      </c>
      <c r="P65" s="5"/>
      <c r="Q65" s="4">
        <v>1</v>
      </c>
      <c r="V65" s="4">
        <v>6</v>
      </c>
      <c r="W65" s="4">
        <v>7</v>
      </c>
      <c r="X65" s="4">
        <v>8</v>
      </c>
      <c r="Y65" s="4">
        <v>9</v>
      </c>
      <c r="AA65" s="6">
        <v>2</v>
      </c>
      <c r="AB65" s="3">
        <v>3</v>
      </c>
      <c r="AC65" s="11">
        <v>1</v>
      </c>
      <c r="AD65" s="6">
        <v>8</v>
      </c>
      <c r="AE65" s="6">
        <v>6</v>
      </c>
      <c r="AF65" s="6">
        <v>1</v>
      </c>
      <c r="AI65" s="4">
        <v>1</v>
      </c>
      <c r="AK65" s="4">
        <v>1</v>
      </c>
      <c r="AL65" s="4">
        <v>4</v>
      </c>
      <c r="AN65" s="3">
        <v>3</v>
      </c>
      <c r="AO65" s="10">
        <v>3</v>
      </c>
      <c r="AP65" s="3">
        <v>1</v>
      </c>
      <c r="AX65" s="28"/>
      <c r="AY65" s="4">
        <v>1</v>
      </c>
      <c r="AZ65" s="4">
        <v>2</v>
      </c>
      <c r="BH65" s="4"/>
      <c r="BJ65" s="6">
        <v>4</v>
      </c>
      <c r="BK65" s="1">
        <v>1</v>
      </c>
      <c r="BL65" s="6">
        <v>2</v>
      </c>
      <c r="BM65" s="3">
        <v>3</v>
      </c>
      <c r="BN65" s="11">
        <v>3</v>
      </c>
      <c r="BU65" s="3">
        <v>2</v>
      </c>
      <c r="BV65" s="6">
        <v>1</v>
      </c>
      <c r="BW65" s="1">
        <v>2</v>
      </c>
      <c r="BX65" s="6">
        <v>5</v>
      </c>
      <c r="BY65" s="1">
        <v>1</v>
      </c>
      <c r="BZ65" s="6">
        <v>1</v>
      </c>
      <c r="CA65" s="1">
        <v>3</v>
      </c>
      <c r="CB65" s="6" t="s">
        <v>52</v>
      </c>
      <c r="CC65" s="6" t="s">
        <v>37</v>
      </c>
      <c r="CD65" s="1" t="s">
        <v>56</v>
      </c>
      <c r="CE65" s="1">
        <v>1</v>
      </c>
    </row>
    <row r="66" spans="1:83" ht="12.75">
      <c r="A66" s="3">
        <v>1</v>
      </c>
      <c r="B66" s="6">
        <v>3</v>
      </c>
      <c r="C66" s="3">
        <v>1</v>
      </c>
      <c r="D66" s="11">
        <v>1</v>
      </c>
      <c r="E66" s="3">
        <v>2</v>
      </c>
      <c r="F66" s="10">
        <v>2</v>
      </c>
      <c r="G66" s="3">
        <v>1</v>
      </c>
      <c r="H66" s="4">
        <v>2</v>
      </c>
      <c r="I66" s="4">
        <v>3</v>
      </c>
      <c r="J66" s="4">
        <v>4</v>
      </c>
      <c r="K66" s="4">
        <v>5</v>
      </c>
      <c r="P66" s="5"/>
      <c r="V66" s="4">
        <v>6</v>
      </c>
      <c r="W66" s="4">
        <v>7</v>
      </c>
      <c r="X66" s="4">
        <v>8</v>
      </c>
      <c r="Y66" s="4">
        <v>9</v>
      </c>
      <c r="AA66" s="6">
        <v>1</v>
      </c>
      <c r="AB66" s="3">
        <v>2</v>
      </c>
      <c r="AC66" s="11">
        <v>2</v>
      </c>
      <c r="AD66" s="6">
        <v>8</v>
      </c>
      <c r="AE66" s="6">
        <v>6</v>
      </c>
      <c r="AF66" s="6">
        <v>1</v>
      </c>
      <c r="AH66" s="3">
        <v>2</v>
      </c>
      <c r="AI66" s="4">
        <v>2</v>
      </c>
      <c r="AJ66" s="4">
        <v>2</v>
      </c>
      <c r="AK66" s="4">
        <v>1</v>
      </c>
      <c r="AL66" s="4">
        <v>4</v>
      </c>
      <c r="AN66" s="3">
        <v>2</v>
      </c>
      <c r="AO66" s="10">
        <v>2</v>
      </c>
      <c r="AX66" s="28"/>
      <c r="AY66" s="4"/>
      <c r="BH66" s="4"/>
      <c r="BJ66" s="6">
        <v>3</v>
      </c>
      <c r="BM66" s="3">
        <v>3</v>
      </c>
      <c r="BN66" s="11">
        <v>3</v>
      </c>
      <c r="BU66" s="3">
        <v>1</v>
      </c>
      <c r="BV66" s="6">
        <v>3</v>
      </c>
      <c r="BW66" s="1">
        <v>1</v>
      </c>
      <c r="BX66" s="6">
        <v>5</v>
      </c>
      <c r="BY66" s="1">
        <v>1</v>
      </c>
      <c r="BZ66" s="6">
        <v>2</v>
      </c>
      <c r="CA66" s="1">
        <v>9</v>
      </c>
      <c r="CB66" s="6" t="s">
        <v>52</v>
      </c>
      <c r="CC66" s="6" t="s">
        <v>37</v>
      </c>
      <c r="CD66" s="1" t="s">
        <v>56</v>
      </c>
      <c r="CE66" s="1">
        <v>1</v>
      </c>
    </row>
    <row r="67" spans="1:83" ht="12.75">
      <c r="A67" s="3">
        <v>5</v>
      </c>
      <c r="B67" s="6">
        <v>2</v>
      </c>
      <c r="C67" s="3">
        <v>1</v>
      </c>
      <c r="D67" s="11">
        <v>1</v>
      </c>
      <c r="E67" s="3">
        <v>3</v>
      </c>
      <c r="F67" s="10">
        <v>3</v>
      </c>
      <c r="G67" s="3">
        <v>1</v>
      </c>
      <c r="H67" s="4">
        <v>2</v>
      </c>
      <c r="I67" s="4">
        <v>3</v>
      </c>
      <c r="J67" s="4">
        <v>4</v>
      </c>
      <c r="K67" s="4">
        <v>5</v>
      </c>
      <c r="P67" s="5"/>
      <c r="V67" s="4">
        <v>6</v>
      </c>
      <c r="W67" s="4">
        <v>7</v>
      </c>
      <c r="X67" s="4">
        <v>8</v>
      </c>
      <c r="Y67" s="4">
        <v>9</v>
      </c>
      <c r="AA67" s="6">
        <v>1</v>
      </c>
      <c r="AB67" s="3">
        <v>2</v>
      </c>
      <c r="AC67" s="11">
        <v>2</v>
      </c>
      <c r="AD67" s="6">
        <v>8</v>
      </c>
      <c r="AE67" s="6">
        <v>5</v>
      </c>
      <c r="AF67" s="6">
        <v>1</v>
      </c>
      <c r="AI67" s="4">
        <v>1</v>
      </c>
      <c r="AK67" s="4">
        <v>1</v>
      </c>
      <c r="AL67" s="4">
        <v>1</v>
      </c>
      <c r="AN67" s="3">
        <v>2</v>
      </c>
      <c r="AO67" s="10">
        <v>2</v>
      </c>
      <c r="AQ67" s="4">
        <v>2</v>
      </c>
      <c r="AX67" s="28"/>
      <c r="AY67" s="4"/>
      <c r="AZ67" s="4">
        <v>2</v>
      </c>
      <c r="BH67" s="4"/>
      <c r="BJ67" s="6">
        <v>3</v>
      </c>
      <c r="BM67" s="3">
        <v>2</v>
      </c>
      <c r="BN67" s="11">
        <v>2</v>
      </c>
      <c r="BP67" s="11">
        <v>2</v>
      </c>
      <c r="BQ67" s="3">
        <v>1</v>
      </c>
      <c r="BR67" s="11">
        <v>1</v>
      </c>
      <c r="BU67" s="3">
        <v>2</v>
      </c>
      <c r="BV67" s="6">
        <v>2</v>
      </c>
      <c r="BW67" s="1">
        <v>4</v>
      </c>
      <c r="BX67" s="6">
        <v>5</v>
      </c>
      <c r="BY67" s="1">
        <v>1</v>
      </c>
      <c r="BZ67" s="6">
        <v>2</v>
      </c>
      <c r="CA67" s="1">
        <v>4</v>
      </c>
      <c r="CB67" s="6" t="s">
        <v>52</v>
      </c>
      <c r="CC67" s="6" t="s">
        <v>37</v>
      </c>
      <c r="CD67" s="1" t="s">
        <v>56</v>
      </c>
      <c r="CE67" s="1">
        <v>1</v>
      </c>
    </row>
    <row r="68" spans="1:83" ht="12.75">
      <c r="A68" s="3">
        <v>6</v>
      </c>
      <c r="B68" s="6">
        <v>3</v>
      </c>
      <c r="C68" s="3">
        <v>3</v>
      </c>
      <c r="D68" s="11">
        <v>3</v>
      </c>
      <c r="E68" s="3">
        <v>1</v>
      </c>
      <c r="F68" s="10">
        <v>1</v>
      </c>
      <c r="M68" s="4">
        <v>7</v>
      </c>
      <c r="P68" s="5"/>
      <c r="W68" s="4">
        <v>7</v>
      </c>
      <c r="AA68" s="6">
        <v>2</v>
      </c>
      <c r="AB68" s="3">
        <v>2</v>
      </c>
      <c r="AC68" s="11">
        <v>2</v>
      </c>
      <c r="AD68" s="6">
        <v>6</v>
      </c>
      <c r="AE68" s="6">
        <v>7</v>
      </c>
      <c r="AF68" s="6">
        <v>1</v>
      </c>
      <c r="AH68" s="3">
        <v>2</v>
      </c>
      <c r="AI68" s="4">
        <v>2</v>
      </c>
      <c r="AJ68" s="4">
        <v>2</v>
      </c>
      <c r="AK68" s="4">
        <v>2</v>
      </c>
      <c r="AN68" s="3">
        <v>3</v>
      </c>
      <c r="AO68" s="10">
        <v>3</v>
      </c>
      <c r="AQ68" s="4">
        <v>2</v>
      </c>
      <c r="AX68" s="28"/>
      <c r="AY68" s="4"/>
      <c r="AZ68" s="4">
        <v>2</v>
      </c>
      <c r="BH68" s="4"/>
      <c r="BJ68" s="6">
        <v>1</v>
      </c>
      <c r="BK68" s="1">
        <v>3</v>
      </c>
      <c r="BL68" s="6">
        <v>2</v>
      </c>
      <c r="BM68" s="3">
        <v>3</v>
      </c>
      <c r="BN68" s="11">
        <v>3</v>
      </c>
      <c r="BU68" s="3">
        <v>1</v>
      </c>
      <c r="BV68" s="6">
        <v>2</v>
      </c>
      <c r="BW68" s="1">
        <v>1</v>
      </c>
      <c r="BX68" s="6">
        <v>4</v>
      </c>
      <c r="BY68" s="1">
        <v>1</v>
      </c>
      <c r="BZ68" s="6">
        <v>2</v>
      </c>
      <c r="CA68" s="1">
        <v>6</v>
      </c>
      <c r="CB68" s="6" t="s">
        <v>52</v>
      </c>
      <c r="CC68" s="6" t="s">
        <v>37</v>
      </c>
      <c r="CD68" s="1" t="s">
        <v>56</v>
      </c>
      <c r="CE68" s="1">
        <v>1</v>
      </c>
    </row>
    <row r="69" spans="1:83" ht="12.75">
      <c r="A69" s="3">
        <v>1</v>
      </c>
      <c r="B69" s="6">
        <v>3</v>
      </c>
      <c r="C69" s="3">
        <v>1</v>
      </c>
      <c r="D69" s="11">
        <v>1</v>
      </c>
      <c r="E69" s="3">
        <v>3</v>
      </c>
      <c r="F69" s="10">
        <v>3</v>
      </c>
      <c r="G69" s="3">
        <v>1</v>
      </c>
      <c r="P69" s="5"/>
      <c r="Q69" s="10">
        <v>1</v>
      </c>
      <c r="V69" s="4">
        <v>6</v>
      </c>
      <c r="Y69" s="4">
        <v>9</v>
      </c>
      <c r="AA69" s="6">
        <v>3</v>
      </c>
      <c r="AB69" s="3">
        <v>3</v>
      </c>
      <c r="AC69" s="11">
        <v>3</v>
      </c>
      <c r="AD69" s="6">
        <v>2</v>
      </c>
      <c r="AE69" s="6">
        <v>4</v>
      </c>
      <c r="AF69" s="6">
        <v>2</v>
      </c>
      <c r="AG69" s="1">
        <v>2</v>
      </c>
      <c r="AK69" s="4">
        <v>1</v>
      </c>
      <c r="AO69" s="10">
        <v>3</v>
      </c>
      <c r="AX69" s="28"/>
      <c r="AY69" s="4"/>
      <c r="BC69" s="4">
        <v>5</v>
      </c>
      <c r="BH69" s="4"/>
      <c r="BJ69" s="6">
        <v>2</v>
      </c>
      <c r="BK69" s="1">
        <v>3</v>
      </c>
      <c r="BL69" s="6">
        <v>1</v>
      </c>
      <c r="BM69" s="3">
        <v>3</v>
      </c>
      <c r="BN69" s="11">
        <v>2</v>
      </c>
      <c r="BP69" s="11">
        <v>3</v>
      </c>
      <c r="BQ69" s="3">
        <v>2</v>
      </c>
      <c r="BR69" s="11">
        <v>2</v>
      </c>
      <c r="BU69" s="3">
        <v>2</v>
      </c>
      <c r="BV69" s="6">
        <v>1</v>
      </c>
      <c r="BW69" s="1">
        <v>1</v>
      </c>
      <c r="BX69" s="6">
        <v>5</v>
      </c>
      <c r="BY69" s="1">
        <v>1</v>
      </c>
      <c r="BZ69" s="6">
        <v>2</v>
      </c>
      <c r="CA69" s="1">
        <v>6</v>
      </c>
      <c r="CB69" s="6" t="s">
        <v>52</v>
      </c>
      <c r="CC69" s="6" t="s">
        <v>37</v>
      </c>
      <c r="CD69" s="1" t="s">
        <v>56</v>
      </c>
      <c r="CE69" s="1">
        <v>1</v>
      </c>
    </row>
    <row r="70" spans="1:83" ht="12.75">
      <c r="A70" s="3">
        <v>1</v>
      </c>
      <c r="B70" s="6">
        <v>1</v>
      </c>
      <c r="C70" s="3">
        <v>1</v>
      </c>
      <c r="D70" s="11">
        <v>1</v>
      </c>
      <c r="E70" s="3">
        <v>2</v>
      </c>
      <c r="F70" s="10">
        <v>2</v>
      </c>
      <c r="I70" s="4">
        <v>3</v>
      </c>
      <c r="K70" s="4">
        <v>5</v>
      </c>
      <c r="P70" s="5"/>
      <c r="Q70" s="10">
        <v>1</v>
      </c>
      <c r="U70" s="4">
        <v>5</v>
      </c>
      <c r="V70" s="4">
        <v>6</v>
      </c>
      <c r="Z70" s="4"/>
      <c r="AA70" s="6">
        <v>2</v>
      </c>
      <c r="AB70" s="3">
        <v>2</v>
      </c>
      <c r="AC70" s="11">
        <v>2</v>
      </c>
      <c r="AD70" s="6">
        <v>3</v>
      </c>
      <c r="AE70" s="6">
        <v>2</v>
      </c>
      <c r="AF70" s="6">
        <v>2</v>
      </c>
      <c r="AG70" s="1">
        <v>1</v>
      </c>
      <c r="AI70" s="4">
        <v>2</v>
      </c>
      <c r="AK70" s="4">
        <v>1</v>
      </c>
      <c r="AN70" s="3">
        <v>3</v>
      </c>
      <c r="AO70" s="10">
        <v>3</v>
      </c>
      <c r="AR70" s="4">
        <v>3</v>
      </c>
      <c r="AX70" s="28"/>
      <c r="AY70" s="4"/>
      <c r="BA70" s="4">
        <v>3</v>
      </c>
      <c r="BH70" s="4"/>
      <c r="BJ70" s="6">
        <v>1</v>
      </c>
      <c r="BK70" s="19">
        <v>2</v>
      </c>
      <c r="BL70" s="6">
        <v>1</v>
      </c>
      <c r="BN70" s="11">
        <v>3</v>
      </c>
      <c r="BO70" s="3">
        <v>4</v>
      </c>
      <c r="BP70" s="11">
        <v>4</v>
      </c>
      <c r="BQ70" s="3">
        <v>1</v>
      </c>
      <c r="BR70" s="11">
        <v>1</v>
      </c>
      <c r="BU70" s="3">
        <v>2</v>
      </c>
      <c r="BV70" s="6">
        <v>1</v>
      </c>
      <c r="BW70" s="1">
        <v>1</v>
      </c>
      <c r="BX70" s="6">
        <v>5</v>
      </c>
      <c r="BY70" s="1">
        <v>1</v>
      </c>
      <c r="BZ70" s="6">
        <v>2</v>
      </c>
      <c r="CA70" s="1">
        <v>6</v>
      </c>
      <c r="CB70" s="6" t="s">
        <v>52</v>
      </c>
      <c r="CC70" s="6" t="s">
        <v>37</v>
      </c>
      <c r="CD70" s="1" t="s">
        <v>56</v>
      </c>
      <c r="CE70" s="1">
        <v>1</v>
      </c>
    </row>
    <row r="71" spans="1:83" ht="12.75">
      <c r="A71" s="3">
        <v>4</v>
      </c>
      <c r="B71" s="6">
        <v>2</v>
      </c>
      <c r="C71" s="3">
        <v>4</v>
      </c>
      <c r="D71" s="11">
        <v>4</v>
      </c>
      <c r="E71" s="3">
        <v>1</v>
      </c>
      <c r="F71" s="10">
        <v>1</v>
      </c>
      <c r="P71" s="5">
        <v>10</v>
      </c>
      <c r="Z71" s="4">
        <v>10</v>
      </c>
      <c r="AA71" s="6">
        <v>4</v>
      </c>
      <c r="AB71" s="3">
        <v>4</v>
      </c>
      <c r="AC71" s="11">
        <v>4</v>
      </c>
      <c r="AD71" s="6">
        <v>6</v>
      </c>
      <c r="AE71" s="6">
        <v>8</v>
      </c>
      <c r="AF71" s="6">
        <v>1</v>
      </c>
      <c r="AH71" s="3">
        <v>2</v>
      </c>
      <c r="AI71" s="4">
        <v>2</v>
      </c>
      <c r="AJ71" s="4">
        <v>2</v>
      </c>
      <c r="AK71" s="4">
        <v>2</v>
      </c>
      <c r="AL71" s="4">
        <v>2</v>
      </c>
      <c r="AN71" s="3">
        <v>3</v>
      </c>
      <c r="AO71" s="10">
        <v>3</v>
      </c>
      <c r="AQ71" s="4">
        <v>2</v>
      </c>
      <c r="AS71" s="4">
        <v>4</v>
      </c>
      <c r="AX71" s="28"/>
      <c r="AY71" s="4"/>
      <c r="AZ71" s="4">
        <v>2</v>
      </c>
      <c r="BB71" s="4">
        <v>4</v>
      </c>
      <c r="BH71" s="4"/>
      <c r="BJ71" s="6">
        <v>3</v>
      </c>
      <c r="BM71" s="3">
        <v>3</v>
      </c>
      <c r="BN71" s="11">
        <v>3</v>
      </c>
      <c r="BU71" s="3">
        <v>1</v>
      </c>
      <c r="BV71" s="6">
        <v>2</v>
      </c>
      <c r="BW71" s="1">
        <v>1</v>
      </c>
      <c r="BX71" s="6">
        <v>5</v>
      </c>
      <c r="BY71" s="1">
        <v>1</v>
      </c>
      <c r="BZ71" s="6">
        <v>2</v>
      </c>
      <c r="CA71" s="1">
        <v>6</v>
      </c>
      <c r="CB71" s="6" t="s">
        <v>52</v>
      </c>
      <c r="CC71" s="6" t="s">
        <v>37</v>
      </c>
      <c r="CD71" s="1" t="s">
        <v>56</v>
      </c>
      <c r="CE71" s="1">
        <v>1</v>
      </c>
    </row>
    <row r="72" spans="1:83" ht="12.75">
      <c r="A72" s="3">
        <v>1</v>
      </c>
      <c r="B72" s="6">
        <v>2</v>
      </c>
      <c r="C72" s="3">
        <v>2</v>
      </c>
      <c r="D72" s="11">
        <v>2</v>
      </c>
      <c r="E72" s="3">
        <v>3</v>
      </c>
      <c r="F72" s="10">
        <v>3</v>
      </c>
      <c r="G72" s="3">
        <v>1</v>
      </c>
      <c r="I72" s="4">
        <v>3</v>
      </c>
      <c r="J72" s="4">
        <v>4</v>
      </c>
      <c r="K72" s="4">
        <v>5</v>
      </c>
      <c r="P72" s="5"/>
      <c r="Q72" s="10">
        <v>1</v>
      </c>
      <c r="U72" s="4">
        <v>5</v>
      </c>
      <c r="V72" s="4">
        <v>6</v>
      </c>
      <c r="W72" s="4">
        <v>7</v>
      </c>
      <c r="X72" s="4">
        <v>8</v>
      </c>
      <c r="Y72" s="4">
        <v>9</v>
      </c>
      <c r="Z72" s="4"/>
      <c r="AA72" s="6">
        <v>1</v>
      </c>
      <c r="AB72" s="3">
        <v>1</v>
      </c>
      <c r="AC72" s="11">
        <v>1</v>
      </c>
      <c r="AD72" s="6">
        <v>8</v>
      </c>
      <c r="AE72" s="6">
        <v>1</v>
      </c>
      <c r="AF72" s="6">
        <v>1</v>
      </c>
      <c r="AI72" s="4">
        <v>1</v>
      </c>
      <c r="AK72" s="4">
        <v>1</v>
      </c>
      <c r="AL72" s="4">
        <v>1</v>
      </c>
      <c r="AN72" s="3">
        <v>1</v>
      </c>
      <c r="AO72" s="10">
        <v>3</v>
      </c>
      <c r="AX72" s="28"/>
      <c r="AY72" s="4"/>
      <c r="BA72" s="4">
        <v>3</v>
      </c>
      <c r="BE72" s="4">
        <v>7</v>
      </c>
      <c r="BG72" s="5">
        <v>9</v>
      </c>
      <c r="BH72" s="4"/>
      <c r="BJ72" s="6">
        <v>2</v>
      </c>
      <c r="BK72" s="1">
        <v>3</v>
      </c>
      <c r="BL72" s="6">
        <v>1</v>
      </c>
      <c r="BM72" s="3">
        <v>1</v>
      </c>
      <c r="BN72" s="11">
        <v>1</v>
      </c>
      <c r="BO72" s="3">
        <v>3</v>
      </c>
      <c r="BP72" s="11">
        <v>3</v>
      </c>
      <c r="BQ72" s="3">
        <v>1</v>
      </c>
      <c r="BR72" s="11">
        <v>1</v>
      </c>
      <c r="BU72" s="3">
        <v>2</v>
      </c>
      <c r="BV72" s="6">
        <v>1</v>
      </c>
      <c r="BW72" s="1">
        <v>2</v>
      </c>
      <c r="BX72" s="6">
        <v>5</v>
      </c>
      <c r="BY72" s="1">
        <v>1</v>
      </c>
      <c r="BZ72" s="6">
        <v>2</v>
      </c>
      <c r="CA72" s="1">
        <v>9</v>
      </c>
      <c r="CB72" s="6" t="s">
        <v>52</v>
      </c>
      <c r="CC72" s="6" t="s">
        <v>37</v>
      </c>
      <c r="CD72" s="1" t="s">
        <v>56</v>
      </c>
      <c r="CE72" s="1">
        <v>1</v>
      </c>
    </row>
    <row r="73" spans="1:83" ht="12.75">
      <c r="A73" s="3">
        <v>3</v>
      </c>
      <c r="B73" s="6">
        <v>3</v>
      </c>
      <c r="C73" s="3">
        <v>3</v>
      </c>
      <c r="D73" s="11">
        <v>2</v>
      </c>
      <c r="E73" s="3">
        <v>5</v>
      </c>
      <c r="F73" s="10">
        <v>3</v>
      </c>
      <c r="P73" s="5">
        <v>10</v>
      </c>
      <c r="V73" s="4">
        <v>6</v>
      </c>
      <c r="AA73" s="6">
        <v>3</v>
      </c>
      <c r="AB73" s="3">
        <v>4</v>
      </c>
      <c r="AC73" s="11">
        <v>3</v>
      </c>
      <c r="AD73" s="6">
        <v>2</v>
      </c>
      <c r="AE73" s="6">
        <v>8</v>
      </c>
      <c r="AF73" s="6">
        <v>1</v>
      </c>
      <c r="AI73" s="4">
        <v>3</v>
      </c>
      <c r="AK73" s="4">
        <v>4</v>
      </c>
      <c r="AM73" s="5">
        <v>3</v>
      </c>
      <c r="AN73" s="3">
        <v>6</v>
      </c>
      <c r="AO73" s="10">
        <v>3</v>
      </c>
      <c r="AX73" s="28"/>
      <c r="AY73" s="4"/>
      <c r="AZ73" s="4">
        <v>2</v>
      </c>
      <c r="BB73" s="4">
        <v>4</v>
      </c>
      <c r="BF73" s="4">
        <v>8</v>
      </c>
      <c r="BH73" s="4"/>
      <c r="BJ73" s="6">
        <v>1</v>
      </c>
      <c r="BK73" s="1">
        <v>1</v>
      </c>
      <c r="BL73" s="6">
        <v>2</v>
      </c>
      <c r="BM73" s="3">
        <v>3</v>
      </c>
      <c r="BN73" s="11">
        <v>3</v>
      </c>
      <c r="BU73" s="1">
        <v>1</v>
      </c>
      <c r="BV73" s="11">
        <v>1</v>
      </c>
      <c r="BW73" s="3">
        <v>4</v>
      </c>
      <c r="BX73" s="6">
        <v>5</v>
      </c>
      <c r="BY73" s="1">
        <v>1</v>
      </c>
      <c r="BZ73" s="6">
        <v>2</v>
      </c>
      <c r="CA73" s="1">
        <v>2</v>
      </c>
      <c r="CB73" s="6" t="s">
        <v>52</v>
      </c>
      <c r="CC73" s="6" t="s">
        <v>37</v>
      </c>
      <c r="CD73" s="1" t="s">
        <v>56</v>
      </c>
      <c r="CE73" s="1">
        <v>1</v>
      </c>
    </row>
    <row r="74" spans="1:83" ht="12.75">
      <c r="A74" s="3">
        <v>1</v>
      </c>
      <c r="B74" s="6">
        <v>1</v>
      </c>
      <c r="C74" s="3">
        <v>4</v>
      </c>
      <c r="D74" s="11">
        <v>1</v>
      </c>
      <c r="E74" s="3">
        <v>1</v>
      </c>
      <c r="F74" s="10">
        <v>1</v>
      </c>
      <c r="P74" s="5">
        <v>10</v>
      </c>
      <c r="V74" s="4">
        <v>6</v>
      </c>
      <c r="AA74" s="6">
        <v>1</v>
      </c>
      <c r="AB74" s="3">
        <v>4</v>
      </c>
      <c r="AC74" s="11">
        <v>1</v>
      </c>
      <c r="AD74" s="6">
        <v>1</v>
      </c>
      <c r="AE74" s="6">
        <v>1</v>
      </c>
      <c r="AF74" s="6">
        <v>1</v>
      </c>
      <c r="AI74" s="4">
        <v>2</v>
      </c>
      <c r="AK74" s="4">
        <v>2</v>
      </c>
      <c r="AL74" s="4">
        <v>1</v>
      </c>
      <c r="AN74" s="3">
        <v>6</v>
      </c>
      <c r="AO74" s="10">
        <v>4</v>
      </c>
      <c r="AU74" s="4">
        <v>6</v>
      </c>
      <c r="AX74" s="28"/>
      <c r="AY74" s="4"/>
      <c r="BC74" s="4">
        <v>5</v>
      </c>
      <c r="BH74" s="4"/>
      <c r="BJ74" s="6">
        <v>3</v>
      </c>
      <c r="BM74" s="3">
        <v>3</v>
      </c>
      <c r="BN74" s="11">
        <v>2</v>
      </c>
      <c r="BP74" s="11">
        <v>4</v>
      </c>
      <c r="BR74" s="11">
        <v>2</v>
      </c>
      <c r="BU74" s="3">
        <v>1</v>
      </c>
      <c r="BV74" s="6">
        <v>1</v>
      </c>
      <c r="BW74" s="1">
        <v>1</v>
      </c>
      <c r="BX74" s="6">
        <v>5</v>
      </c>
      <c r="BY74" s="1">
        <v>1</v>
      </c>
      <c r="BZ74" s="6">
        <v>2</v>
      </c>
      <c r="CA74" s="1">
        <v>6</v>
      </c>
      <c r="CB74" s="6" t="s">
        <v>52</v>
      </c>
      <c r="CC74" s="6" t="s">
        <v>37</v>
      </c>
      <c r="CD74" s="1" t="s">
        <v>56</v>
      </c>
      <c r="CE74" s="1">
        <v>1</v>
      </c>
    </row>
    <row r="75" spans="1:83" ht="12.75">
      <c r="A75" s="3">
        <v>2</v>
      </c>
      <c r="B75" s="6">
        <v>3</v>
      </c>
      <c r="C75" s="3">
        <v>3</v>
      </c>
      <c r="D75" s="11">
        <v>1</v>
      </c>
      <c r="E75" s="3">
        <v>5</v>
      </c>
      <c r="F75" s="10">
        <v>3</v>
      </c>
      <c r="G75" s="3">
        <v>1</v>
      </c>
      <c r="I75" s="4">
        <v>3</v>
      </c>
      <c r="J75" s="4">
        <v>4</v>
      </c>
      <c r="P75" s="5"/>
      <c r="Z75" s="4">
        <v>10</v>
      </c>
      <c r="AA75" s="6">
        <v>3</v>
      </c>
      <c r="AC75" s="11">
        <v>3</v>
      </c>
      <c r="AD75" s="6">
        <v>8</v>
      </c>
      <c r="AE75" s="6">
        <v>8</v>
      </c>
      <c r="AF75" s="6">
        <v>1</v>
      </c>
      <c r="AK75" s="4">
        <v>1</v>
      </c>
      <c r="AN75" s="3">
        <v>6</v>
      </c>
      <c r="AO75" s="10">
        <v>4</v>
      </c>
      <c r="AP75" s="3">
        <v>1</v>
      </c>
      <c r="AQ75" s="4">
        <v>2</v>
      </c>
      <c r="AX75" s="28"/>
      <c r="AY75" s="4"/>
      <c r="BH75" s="4"/>
      <c r="BJ75" s="6">
        <v>3</v>
      </c>
      <c r="BM75" s="3">
        <v>3</v>
      </c>
      <c r="BO75" s="3">
        <v>3</v>
      </c>
      <c r="BQ75" s="3">
        <v>1</v>
      </c>
      <c r="BU75" s="3">
        <v>1</v>
      </c>
      <c r="BV75" s="6">
        <v>1</v>
      </c>
      <c r="BW75" s="1">
        <v>4</v>
      </c>
      <c r="BX75" s="6">
        <v>5</v>
      </c>
      <c r="BY75" s="1">
        <v>1</v>
      </c>
      <c r="BZ75" s="6">
        <v>1</v>
      </c>
      <c r="CA75" s="1">
        <v>3</v>
      </c>
      <c r="CB75" s="6" t="s">
        <v>52</v>
      </c>
      <c r="CC75" s="6" t="s">
        <v>37</v>
      </c>
      <c r="CD75" s="1" t="s">
        <v>56</v>
      </c>
      <c r="CE75" s="1">
        <v>1</v>
      </c>
    </row>
    <row r="76" spans="1:83" ht="12.75">
      <c r="A76" s="3">
        <v>7</v>
      </c>
      <c r="B76" s="6">
        <v>3</v>
      </c>
      <c r="C76" s="3">
        <v>1</v>
      </c>
      <c r="D76" s="11">
        <v>1</v>
      </c>
      <c r="E76" s="3">
        <v>3</v>
      </c>
      <c r="F76" s="10">
        <v>4</v>
      </c>
      <c r="G76" s="3">
        <v>1</v>
      </c>
      <c r="I76" s="4">
        <v>3</v>
      </c>
      <c r="L76" s="4">
        <v>6</v>
      </c>
      <c r="P76" s="5"/>
      <c r="Q76" s="10">
        <v>1</v>
      </c>
      <c r="S76" s="4">
        <v>3</v>
      </c>
      <c r="V76" s="4">
        <v>6</v>
      </c>
      <c r="W76" s="4">
        <v>7</v>
      </c>
      <c r="Z76" s="4"/>
      <c r="AA76" s="6">
        <v>2</v>
      </c>
      <c r="AC76" s="11">
        <v>2</v>
      </c>
      <c r="AD76" s="6">
        <v>3</v>
      </c>
      <c r="AE76" s="6">
        <v>1</v>
      </c>
      <c r="AF76" s="6">
        <v>2</v>
      </c>
      <c r="AG76" s="1">
        <v>1</v>
      </c>
      <c r="AH76" s="3">
        <v>2</v>
      </c>
      <c r="AI76" s="4">
        <v>2</v>
      </c>
      <c r="AK76" s="4">
        <v>1</v>
      </c>
      <c r="AN76" s="3">
        <v>4</v>
      </c>
      <c r="AO76" s="10">
        <v>4</v>
      </c>
      <c r="AQ76" s="4">
        <v>2</v>
      </c>
      <c r="AS76" s="4">
        <v>4</v>
      </c>
      <c r="AX76" s="28"/>
      <c r="AY76" s="4"/>
      <c r="AZ76" s="4">
        <v>2</v>
      </c>
      <c r="BB76" s="4">
        <v>4</v>
      </c>
      <c r="BH76" s="4"/>
      <c r="BJ76" s="6">
        <v>3</v>
      </c>
      <c r="BL76" s="6">
        <v>3</v>
      </c>
      <c r="BM76" s="3">
        <v>1</v>
      </c>
      <c r="BN76" s="11">
        <v>1</v>
      </c>
      <c r="BO76" s="3">
        <v>1</v>
      </c>
      <c r="BP76" s="11">
        <v>1</v>
      </c>
      <c r="BQ76" s="3">
        <v>2</v>
      </c>
      <c r="BR76" s="11">
        <v>2</v>
      </c>
      <c r="BU76" s="3">
        <v>2</v>
      </c>
      <c r="BV76" s="6">
        <v>1</v>
      </c>
      <c r="BW76" s="1">
        <v>2</v>
      </c>
      <c r="BX76" s="6">
        <v>4</v>
      </c>
      <c r="BY76" s="1">
        <v>1</v>
      </c>
      <c r="BZ76" s="6">
        <v>1</v>
      </c>
      <c r="CA76" s="1">
        <v>3</v>
      </c>
      <c r="CB76" s="6" t="s">
        <v>52</v>
      </c>
      <c r="CC76" s="6" t="s">
        <v>37</v>
      </c>
      <c r="CD76" s="1" t="s">
        <v>56</v>
      </c>
      <c r="CE76" s="1">
        <v>1</v>
      </c>
    </row>
    <row r="77" spans="1:83" ht="12.75">
      <c r="A77" s="3">
        <v>4</v>
      </c>
      <c r="B77" s="6">
        <v>2</v>
      </c>
      <c r="C77" s="3">
        <v>3</v>
      </c>
      <c r="D77" s="11">
        <v>3</v>
      </c>
      <c r="E77" s="3">
        <v>3</v>
      </c>
      <c r="F77" s="10">
        <v>3</v>
      </c>
      <c r="P77" s="5">
        <v>10</v>
      </c>
      <c r="Q77" s="4"/>
      <c r="T77" s="4">
        <v>4</v>
      </c>
      <c r="U77" s="4">
        <v>5</v>
      </c>
      <c r="W77" s="4">
        <v>7</v>
      </c>
      <c r="AA77" s="6">
        <v>1</v>
      </c>
      <c r="AC77" s="11">
        <v>1</v>
      </c>
      <c r="AD77" s="6">
        <v>2</v>
      </c>
      <c r="AE77" s="6">
        <v>6</v>
      </c>
      <c r="AF77" s="6">
        <v>2</v>
      </c>
      <c r="AG77" s="1">
        <v>2</v>
      </c>
      <c r="AH77" s="3">
        <v>2</v>
      </c>
      <c r="AI77" s="4">
        <v>2</v>
      </c>
      <c r="AN77" s="3">
        <v>4</v>
      </c>
      <c r="AO77" s="10">
        <v>4</v>
      </c>
      <c r="AQ77" s="4">
        <v>2</v>
      </c>
      <c r="AS77" s="4">
        <v>4</v>
      </c>
      <c r="AU77" s="4">
        <v>6</v>
      </c>
      <c r="AX77" s="28"/>
      <c r="AY77" s="4"/>
      <c r="AZ77" s="4">
        <v>2</v>
      </c>
      <c r="BB77" s="4">
        <v>4</v>
      </c>
      <c r="BD77" s="4">
        <v>6</v>
      </c>
      <c r="BH77" s="4"/>
      <c r="BJ77" s="6">
        <v>3</v>
      </c>
      <c r="BL77" s="6">
        <v>3</v>
      </c>
      <c r="BN77" s="11">
        <v>1</v>
      </c>
      <c r="BO77" s="3">
        <v>3</v>
      </c>
      <c r="BP77" s="11">
        <v>3</v>
      </c>
      <c r="BQ77" s="3">
        <v>3</v>
      </c>
      <c r="BR77" s="11">
        <v>3</v>
      </c>
      <c r="BU77" s="3">
        <v>2</v>
      </c>
      <c r="BV77" s="6">
        <v>1</v>
      </c>
      <c r="BW77" s="1">
        <v>1</v>
      </c>
      <c r="BX77" s="6">
        <v>5</v>
      </c>
      <c r="BY77" s="1">
        <v>1</v>
      </c>
      <c r="BZ77" s="6">
        <v>2</v>
      </c>
      <c r="CA77" s="1">
        <v>7</v>
      </c>
      <c r="CB77" s="6" t="s">
        <v>52</v>
      </c>
      <c r="CC77" s="6" t="s">
        <v>37</v>
      </c>
      <c r="CD77" s="1" t="s">
        <v>56</v>
      </c>
      <c r="CE77" s="1">
        <v>1</v>
      </c>
    </row>
    <row r="78" spans="1:83" ht="12.75">
      <c r="A78" s="3">
        <v>5</v>
      </c>
      <c r="B78" s="6">
        <v>2</v>
      </c>
      <c r="C78" s="3">
        <v>1</v>
      </c>
      <c r="D78" s="11">
        <v>1</v>
      </c>
      <c r="E78" s="3">
        <v>2</v>
      </c>
      <c r="F78" s="10">
        <v>2</v>
      </c>
      <c r="G78" s="3">
        <v>1</v>
      </c>
      <c r="L78" s="4">
        <v>6</v>
      </c>
      <c r="N78" s="4">
        <v>8</v>
      </c>
      <c r="P78" s="5"/>
      <c r="Q78" s="4">
        <v>1</v>
      </c>
      <c r="V78" s="4">
        <v>6</v>
      </c>
      <c r="X78" s="4">
        <v>8</v>
      </c>
      <c r="AA78" s="6">
        <v>2</v>
      </c>
      <c r="AB78" s="3">
        <v>2</v>
      </c>
      <c r="AC78" s="11">
        <v>2</v>
      </c>
      <c r="AD78" s="6">
        <v>3</v>
      </c>
      <c r="AE78" s="6">
        <v>1</v>
      </c>
      <c r="AF78" s="6">
        <v>2</v>
      </c>
      <c r="AG78" s="1">
        <v>4</v>
      </c>
      <c r="AI78" s="4">
        <v>1</v>
      </c>
      <c r="AK78" s="4">
        <v>1</v>
      </c>
      <c r="AL78" s="4">
        <v>2</v>
      </c>
      <c r="AN78" s="3">
        <v>3</v>
      </c>
      <c r="AO78" s="10">
        <v>3</v>
      </c>
      <c r="AS78" s="4">
        <v>4</v>
      </c>
      <c r="AX78" s="28"/>
      <c r="AY78" s="4"/>
      <c r="AZ78" s="4">
        <v>2</v>
      </c>
      <c r="BC78" s="4">
        <v>5</v>
      </c>
      <c r="BH78" s="4"/>
      <c r="BJ78" s="6">
        <v>2</v>
      </c>
      <c r="BK78" s="1">
        <v>1</v>
      </c>
      <c r="BL78" s="6">
        <v>2</v>
      </c>
      <c r="BM78" s="3">
        <v>3</v>
      </c>
      <c r="BN78" s="11">
        <v>3</v>
      </c>
      <c r="BP78" s="11">
        <v>3</v>
      </c>
      <c r="BQ78" s="3">
        <v>1</v>
      </c>
      <c r="BR78" s="11">
        <v>1</v>
      </c>
      <c r="BU78" s="3">
        <v>2</v>
      </c>
      <c r="BV78" s="6">
        <v>1</v>
      </c>
      <c r="BW78" s="1">
        <v>2</v>
      </c>
      <c r="BX78" s="6">
        <v>3</v>
      </c>
      <c r="BY78" s="1">
        <v>1</v>
      </c>
      <c r="BZ78" s="6">
        <v>1</v>
      </c>
      <c r="CA78" s="1">
        <v>6</v>
      </c>
      <c r="CB78" s="6" t="s">
        <v>52</v>
      </c>
      <c r="CC78" s="6" t="s">
        <v>37</v>
      </c>
      <c r="CD78" s="1" t="s">
        <v>56</v>
      </c>
      <c r="CE78" s="1">
        <v>1</v>
      </c>
    </row>
    <row r="79" spans="1:83" ht="12.75">
      <c r="A79" s="3">
        <v>6</v>
      </c>
      <c r="B79" s="6">
        <v>2</v>
      </c>
      <c r="C79" s="3">
        <v>2</v>
      </c>
      <c r="D79" s="11">
        <v>2</v>
      </c>
      <c r="E79" s="3">
        <v>1</v>
      </c>
      <c r="F79" s="10">
        <v>1</v>
      </c>
      <c r="G79" s="3">
        <v>1</v>
      </c>
      <c r="O79" s="4">
        <v>9</v>
      </c>
      <c r="P79" s="5"/>
      <c r="Q79" s="4">
        <v>1</v>
      </c>
      <c r="Y79" s="4">
        <v>9</v>
      </c>
      <c r="AA79" s="6">
        <v>2</v>
      </c>
      <c r="AB79" s="3">
        <v>3</v>
      </c>
      <c r="AC79" s="11">
        <v>3</v>
      </c>
      <c r="AD79" s="6">
        <v>2</v>
      </c>
      <c r="AE79" s="6">
        <v>6</v>
      </c>
      <c r="AF79" s="6">
        <v>1</v>
      </c>
      <c r="AG79" s="1">
        <v>2</v>
      </c>
      <c r="AH79" s="3">
        <v>3</v>
      </c>
      <c r="AI79" s="4">
        <v>3</v>
      </c>
      <c r="AN79" s="3">
        <v>3</v>
      </c>
      <c r="AO79" s="10">
        <v>3</v>
      </c>
      <c r="AP79" s="3">
        <v>1</v>
      </c>
      <c r="AT79" s="4">
        <v>5</v>
      </c>
      <c r="AX79" s="28"/>
      <c r="AY79" s="4">
        <v>1</v>
      </c>
      <c r="BC79" s="4">
        <v>5</v>
      </c>
      <c r="BH79" s="4"/>
      <c r="BJ79" s="6">
        <v>2</v>
      </c>
      <c r="BK79" s="1">
        <v>3</v>
      </c>
      <c r="BL79" s="6">
        <v>1</v>
      </c>
      <c r="BM79" s="3">
        <v>3</v>
      </c>
      <c r="BN79" s="11">
        <v>3</v>
      </c>
      <c r="BO79" s="3">
        <v>1</v>
      </c>
      <c r="BP79" s="11">
        <v>1</v>
      </c>
      <c r="BQ79" s="3">
        <v>2</v>
      </c>
      <c r="BR79" s="11">
        <v>2</v>
      </c>
      <c r="BU79" s="3">
        <v>1</v>
      </c>
      <c r="BV79" s="6">
        <v>1</v>
      </c>
      <c r="BW79" s="1">
        <v>2</v>
      </c>
      <c r="BX79" s="6">
        <v>5</v>
      </c>
      <c r="BY79" s="1">
        <v>1</v>
      </c>
      <c r="BZ79" s="6">
        <v>2</v>
      </c>
      <c r="CA79" s="1">
        <v>9</v>
      </c>
      <c r="CB79" s="6" t="s">
        <v>52</v>
      </c>
      <c r="CC79" s="6" t="s">
        <v>37</v>
      </c>
      <c r="CD79" s="1" t="s">
        <v>56</v>
      </c>
      <c r="CE79" s="1">
        <v>1</v>
      </c>
    </row>
    <row r="80" spans="1:83" ht="12.75">
      <c r="A80" s="3">
        <v>5</v>
      </c>
      <c r="B80" s="6">
        <v>2</v>
      </c>
      <c r="C80" s="3">
        <v>1</v>
      </c>
      <c r="D80" s="11">
        <v>1</v>
      </c>
      <c r="E80" s="3">
        <v>4</v>
      </c>
      <c r="F80" s="10">
        <v>4</v>
      </c>
      <c r="G80" s="3">
        <v>1</v>
      </c>
      <c r="H80" s="4">
        <v>2</v>
      </c>
      <c r="I80" s="4">
        <v>3</v>
      </c>
      <c r="J80" s="4">
        <v>4</v>
      </c>
      <c r="K80" s="4">
        <v>5</v>
      </c>
      <c r="M80" s="4">
        <v>7</v>
      </c>
      <c r="P80" s="5"/>
      <c r="Q80" s="4"/>
      <c r="V80" s="4">
        <v>6</v>
      </c>
      <c r="W80" s="4">
        <v>7</v>
      </c>
      <c r="X80" s="4">
        <v>8</v>
      </c>
      <c r="Y80" s="4">
        <v>9</v>
      </c>
      <c r="AA80" s="6">
        <v>2</v>
      </c>
      <c r="AB80" s="3">
        <v>1</v>
      </c>
      <c r="AC80" s="11">
        <v>2</v>
      </c>
      <c r="AD80" s="6">
        <v>8</v>
      </c>
      <c r="AE80" s="6">
        <v>3</v>
      </c>
      <c r="AF80" s="6">
        <v>2</v>
      </c>
      <c r="AG80" s="1">
        <v>4</v>
      </c>
      <c r="AI80" s="4">
        <v>2</v>
      </c>
      <c r="AJ80" s="4">
        <v>1</v>
      </c>
      <c r="AK80" s="4">
        <v>1</v>
      </c>
      <c r="AN80" s="3">
        <v>4</v>
      </c>
      <c r="AO80" s="10">
        <v>3</v>
      </c>
      <c r="AT80" s="4">
        <v>5</v>
      </c>
      <c r="AU80" s="4">
        <v>6</v>
      </c>
      <c r="AW80" s="4">
        <v>8</v>
      </c>
      <c r="AX80" s="28">
        <v>9</v>
      </c>
      <c r="AY80" s="4"/>
      <c r="AZ80" s="4">
        <v>2</v>
      </c>
      <c r="BH80" s="4"/>
      <c r="BJ80" s="6">
        <v>2</v>
      </c>
      <c r="BK80" s="1">
        <v>3</v>
      </c>
      <c r="BL80" s="6">
        <v>2</v>
      </c>
      <c r="BM80" s="3">
        <v>1</v>
      </c>
      <c r="BN80" s="11">
        <v>2</v>
      </c>
      <c r="BO80" s="3">
        <v>5</v>
      </c>
      <c r="BP80" s="11">
        <v>5</v>
      </c>
      <c r="BQ80" s="3">
        <v>2</v>
      </c>
      <c r="BR80" s="11">
        <v>1</v>
      </c>
      <c r="BU80" s="3">
        <v>2</v>
      </c>
      <c r="BV80" s="6">
        <v>1</v>
      </c>
      <c r="BW80" s="1">
        <v>2</v>
      </c>
      <c r="BX80" s="6">
        <v>4</v>
      </c>
      <c r="BY80" s="1">
        <v>1</v>
      </c>
      <c r="BZ80" s="6">
        <v>2</v>
      </c>
      <c r="CA80" s="1">
        <v>9</v>
      </c>
      <c r="CB80" s="6" t="s">
        <v>52</v>
      </c>
      <c r="CC80" s="6" t="s">
        <v>37</v>
      </c>
      <c r="CD80" s="1" t="s">
        <v>56</v>
      </c>
      <c r="CE80" s="1">
        <v>1</v>
      </c>
    </row>
    <row r="81" spans="1:83" ht="12.75">
      <c r="A81" s="13">
        <v>6</v>
      </c>
      <c r="B81" s="14">
        <v>2</v>
      </c>
      <c r="C81" s="13">
        <v>1</v>
      </c>
      <c r="D81" s="15">
        <v>1</v>
      </c>
      <c r="E81" s="13">
        <v>1</v>
      </c>
      <c r="F81" s="17">
        <v>1</v>
      </c>
      <c r="P81" s="5">
        <v>10</v>
      </c>
      <c r="Q81" s="16"/>
      <c r="U81" s="16"/>
      <c r="V81" s="16"/>
      <c r="X81" s="16"/>
      <c r="Y81" s="16"/>
      <c r="Z81" s="18">
        <v>10</v>
      </c>
      <c r="AA81" s="14">
        <v>4</v>
      </c>
      <c r="AB81" s="13">
        <v>3</v>
      </c>
      <c r="AC81" s="15">
        <v>3</v>
      </c>
      <c r="AD81" s="14">
        <v>3</v>
      </c>
      <c r="AE81" s="14">
        <v>3</v>
      </c>
      <c r="AF81" s="14">
        <v>1</v>
      </c>
      <c r="AG81" s="16"/>
      <c r="AH81" s="13">
        <v>2</v>
      </c>
      <c r="AI81" s="16">
        <v>2</v>
      </c>
      <c r="AJ81" s="16">
        <v>2</v>
      </c>
      <c r="AK81" s="16">
        <v>1</v>
      </c>
      <c r="AL81" s="16"/>
      <c r="AM81" s="18"/>
      <c r="AN81" s="13">
        <v>4</v>
      </c>
      <c r="AO81" s="17">
        <v>4</v>
      </c>
      <c r="AX81" s="28"/>
      <c r="AY81" s="4"/>
      <c r="AZ81" s="4">
        <v>2</v>
      </c>
      <c r="BB81" s="4">
        <v>4</v>
      </c>
      <c r="BH81" s="16"/>
      <c r="BI81" s="15"/>
      <c r="BJ81" s="14">
        <v>1</v>
      </c>
      <c r="BK81" s="16">
        <v>1</v>
      </c>
      <c r="BL81" s="14">
        <v>1</v>
      </c>
      <c r="BM81" s="13">
        <v>3</v>
      </c>
      <c r="BN81" s="15">
        <v>3</v>
      </c>
      <c r="BO81" s="13"/>
      <c r="BP81" s="15"/>
      <c r="BQ81" s="13"/>
      <c r="BR81" s="15"/>
      <c r="BS81" s="16"/>
      <c r="BT81" s="15"/>
      <c r="BU81" s="13">
        <v>1</v>
      </c>
      <c r="BV81" s="14">
        <v>2</v>
      </c>
      <c r="BW81" s="16">
        <v>2</v>
      </c>
      <c r="BX81" s="14">
        <v>5</v>
      </c>
      <c r="BY81" s="16">
        <v>1</v>
      </c>
      <c r="BZ81" s="14">
        <v>2</v>
      </c>
      <c r="CA81" s="16">
        <v>6</v>
      </c>
      <c r="CB81" s="14" t="s">
        <v>38</v>
      </c>
      <c r="CC81" s="14" t="s">
        <v>37</v>
      </c>
      <c r="CD81" s="1" t="s">
        <v>56</v>
      </c>
      <c r="CE81" s="1">
        <v>1</v>
      </c>
    </row>
    <row r="82" spans="1:83" ht="12.75">
      <c r="A82" s="3">
        <v>4</v>
      </c>
      <c r="B82" s="6">
        <v>2</v>
      </c>
      <c r="C82" s="3">
        <v>1</v>
      </c>
      <c r="D82" s="11">
        <v>1</v>
      </c>
      <c r="E82" s="3">
        <v>4</v>
      </c>
      <c r="F82" s="10">
        <v>4</v>
      </c>
      <c r="G82" s="3">
        <v>1</v>
      </c>
      <c r="H82" s="4">
        <v>2</v>
      </c>
      <c r="I82" s="4">
        <v>3</v>
      </c>
      <c r="J82" s="4">
        <v>4</v>
      </c>
      <c r="K82" s="4">
        <v>5</v>
      </c>
      <c r="P82" s="5"/>
      <c r="Q82" s="4"/>
      <c r="V82" s="4">
        <v>6</v>
      </c>
      <c r="W82" s="4">
        <v>7</v>
      </c>
      <c r="X82" s="4">
        <v>8</v>
      </c>
      <c r="Y82" s="4">
        <v>9</v>
      </c>
      <c r="AA82" s="6">
        <v>2</v>
      </c>
      <c r="AB82" s="3">
        <v>2</v>
      </c>
      <c r="AC82" s="11">
        <v>2</v>
      </c>
      <c r="AD82" s="6">
        <v>8</v>
      </c>
      <c r="AE82" s="6">
        <v>4</v>
      </c>
      <c r="AF82" s="6">
        <v>1</v>
      </c>
      <c r="AH82" s="3">
        <v>1</v>
      </c>
      <c r="AI82" s="4">
        <v>1</v>
      </c>
      <c r="AJ82" s="4">
        <v>1</v>
      </c>
      <c r="AK82" s="4">
        <v>1</v>
      </c>
      <c r="AL82" s="4">
        <v>1</v>
      </c>
      <c r="AN82" s="3">
        <v>3</v>
      </c>
      <c r="AO82" s="10">
        <v>3</v>
      </c>
      <c r="AX82" s="28"/>
      <c r="AY82" s="4"/>
      <c r="AZ82" s="4">
        <v>2</v>
      </c>
      <c r="BH82" s="4"/>
      <c r="BJ82" s="6">
        <v>2</v>
      </c>
      <c r="BK82" s="1">
        <v>4</v>
      </c>
      <c r="BL82" s="6">
        <v>2</v>
      </c>
      <c r="BM82" s="3">
        <v>3</v>
      </c>
      <c r="BN82" s="11">
        <v>3</v>
      </c>
      <c r="BU82" s="3">
        <v>1</v>
      </c>
      <c r="BV82" s="6">
        <v>1</v>
      </c>
      <c r="BW82" s="1">
        <v>1</v>
      </c>
      <c r="BX82" s="6">
        <v>5</v>
      </c>
      <c r="BY82" s="1">
        <v>1</v>
      </c>
      <c r="BZ82" s="6">
        <v>1</v>
      </c>
      <c r="CA82" s="1">
        <v>3</v>
      </c>
      <c r="CB82" s="14" t="s">
        <v>38</v>
      </c>
      <c r="CC82" s="6" t="s">
        <v>37</v>
      </c>
      <c r="CD82" s="1" t="s">
        <v>56</v>
      </c>
      <c r="CE82" s="1">
        <v>1</v>
      </c>
    </row>
    <row r="83" spans="1:83" ht="12.75">
      <c r="A83" s="3">
        <v>2</v>
      </c>
      <c r="B83" s="6">
        <v>3</v>
      </c>
      <c r="C83" s="3">
        <v>3</v>
      </c>
      <c r="D83" s="11">
        <v>3</v>
      </c>
      <c r="E83" s="3">
        <v>3</v>
      </c>
      <c r="F83" s="10">
        <v>3</v>
      </c>
      <c r="L83" s="4">
        <v>6</v>
      </c>
      <c r="P83" s="5"/>
      <c r="Q83" s="10">
        <v>1</v>
      </c>
      <c r="AA83" s="6">
        <v>3</v>
      </c>
      <c r="AB83" s="3">
        <v>2</v>
      </c>
      <c r="AC83" s="11">
        <v>3</v>
      </c>
      <c r="AD83" s="6">
        <v>3</v>
      </c>
      <c r="AE83" s="6">
        <v>1</v>
      </c>
      <c r="AF83" s="6">
        <v>2</v>
      </c>
      <c r="AG83" s="1">
        <v>1</v>
      </c>
      <c r="AI83" s="4">
        <v>1</v>
      </c>
      <c r="AK83" s="4">
        <v>3</v>
      </c>
      <c r="AL83" s="4">
        <v>5</v>
      </c>
      <c r="AN83" s="3">
        <v>6</v>
      </c>
      <c r="AO83" s="10">
        <v>3</v>
      </c>
      <c r="AX83" s="28"/>
      <c r="AY83" s="4"/>
      <c r="AZ83" s="4">
        <v>2</v>
      </c>
      <c r="BB83" s="4">
        <v>4</v>
      </c>
      <c r="BH83" s="4"/>
      <c r="BJ83" s="6">
        <v>1</v>
      </c>
      <c r="BK83" s="1">
        <v>1</v>
      </c>
      <c r="BL83" s="6">
        <v>1</v>
      </c>
      <c r="BM83" s="3">
        <v>3</v>
      </c>
      <c r="BN83" s="11">
        <v>3</v>
      </c>
      <c r="BU83" s="3">
        <v>1</v>
      </c>
      <c r="BV83" s="6">
        <v>1</v>
      </c>
      <c r="BW83" s="1">
        <v>1</v>
      </c>
      <c r="BX83" s="6">
        <v>5</v>
      </c>
      <c r="BY83" s="1">
        <v>2</v>
      </c>
      <c r="CB83" s="14" t="s">
        <v>38</v>
      </c>
      <c r="CC83" s="6" t="s">
        <v>37</v>
      </c>
      <c r="CD83" s="1" t="s">
        <v>56</v>
      </c>
      <c r="CE83" s="1">
        <v>1</v>
      </c>
    </row>
    <row r="84" spans="1:83" ht="12.75">
      <c r="A84" s="3">
        <v>2</v>
      </c>
      <c r="B84" s="6">
        <v>2</v>
      </c>
      <c r="C84" s="3">
        <v>3</v>
      </c>
      <c r="D84" s="11">
        <v>3</v>
      </c>
      <c r="E84" s="3">
        <v>5</v>
      </c>
      <c r="F84" s="10">
        <v>3</v>
      </c>
      <c r="G84" s="3">
        <v>1</v>
      </c>
      <c r="L84" s="4">
        <v>6</v>
      </c>
      <c r="P84" s="5"/>
      <c r="Q84" s="4"/>
      <c r="V84" s="4">
        <v>6</v>
      </c>
      <c r="AA84" s="6">
        <v>2</v>
      </c>
      <c r="AB84" s="3">
        <v>4</v>
      </c>
      <c r="AC84" s="11">
        <v>2</v>
      </c>
      <c r="AD84" s="6">
        <v>3</v>
      </c>
      <c r="AE84" s="6">
        <v>1</v>
      </c>
      <c r="AF84" s="6">
        <v>1</v>
      </c>
      <c r="AI84" s="4">
        <v>2</v>
      </c>
      <c r="AK84" s="4">
        <v>3</v>
      </c>
      <c r="AL84" s="4">
        <v>3</v>
      </c>
      <c r="AN84" s="3">
        <v>6</v>
      </c>
      <c r="AO84" s="10">
        <v>6</v>
      </c>
      <c r="AX84" s="28"/>
      <c r="AY84" s="4"/>
      <c r="AZ84" s="4">
        <v>2</v>
      </c>
      <c r="BH84" s="4"/>
      <c r="BJ84" s="6">
        <v>3</v>
      </c>
      <c r="BM84" s="3">
        <v>3</v>
      </c>
      <c r="BN84" s="11">
        <v>3</v>
      </c>
      <c r="BU84" s="3">
        <v>2</v>
      </c>
      <c r="BV84" s="6">
        <v>1</v>
      </c>
      <c r="BW84" s="1">
        <v>1</v>
      </c>
      <c r="BX84" s="6">
        <v>5</v>
      </c>
      <c r="BY84" s="1">
        <v>1</v>
      </c>
      <c r="BZ84" s="6">
        <v>1</v>
      </c>
      <c r="CA84" s="1">
        <v>3</v>
      </c>
      <c r="CB84" s="14" t="s">
        <v>38</v>
      </c>
      <c r="CC84" s="6" t="s">
        <v>37</v>
      </c>
      <c r="CD84" s="1" t="s">
        <v>56</v>
      </c>
      <c r="CE84" s="1">
        <v>1</v>
      </c>
    </row>
    <row r="85" spans="1:83" ht="12.75">
      <c r="A85" s="3">
        <v>6</v>
      </c>
      <c r="B85" s="6">
        <v>2</v>
      </c>
      <c r="C85" s="3">
        <v>1</v>
      </c>
      <c r="D85" s="11">
        <v>1</v>
      </c>
      <c r="E85" s="3">
        <v>3</v>
      </c>
      <c r="F85" s="10">
        <v>3</v>
      </c>
      <c r="O85" s="4">
        <v>9</v>
      </c>
      <c r="P85" s="5"/>
      <c r="Y85" s="4">
        <v>9</v>
      </c>
      <c r="AA85" s="6">
        <v>2</v>
      </c>
      <c r="AB85" s="3">
        <v>2</v>
      </c>
      <c r="AC85" s="11">
        <v>2</v>
      </c>
      <c r="AD85" s="6">
        <v>4</v>
      </c>
      <c r="AE85" s="6">
        <v>1</v>
      </c>
      <c r="AF85" s="6">
        <v>1</v>
      </c>
      <c r="AH85" s="3">
        <v>2</v>
      </c>
      <c r="AI85" s="4">
        <v>1</v>
      </c>
      <c r="AK85" s="4">
        <v>2</v>
      </c>
      <c r="AL85" s="4">
        <v>3</v>
      </c>
      <c r="AN85" s="3">
        <v>3</v>
      </c>
      <c r="AO85" s="10">
        <v>3</v>
      </c>
      <c r="AQ85" s="4">
        <v>2</v>
      </c>
      <c r="AX85" s="28"/>
      <c r="AY85" s="4"/>
      <c r="AZ85" s="4">
        <v>2</v>
      </c>
      <c r="BH85" s="4"/>
      <c r="BJ85" s="6">
        <v>2</v>
      </c>
      <c r="BK85" s="1">
        <v>3</v>
      </c>
      <c r="BL85" s="6">
        <v>2</v>
      </c>
      <c r="BM85" s="3">
        <v>2</v>
      </c>
      <c r="BN85" s="11">
        <v>2</v>
      </c>
      <c r="BO85" s="3">
        <v>3</v>
      </c>
      <c r="BP85" s="11">
        <v>3</v>
      </c>
      <c r="BQ85" s="3">
        <v>1</v>
      </c>
      <c r="BR85" s="11">
        <v>1</v>
      </c>
      <c r="BU85" s="3">
        <v>2</v>
      </c>
      <c r="BV85" s="6">
        <v>2</v>
      </c>
      <c r="BW85" s="1">
        <v>2</v>
      </c>
      <c r="BX85" s="6">
        <v>5</v>
      </c>
      <c r="BY85" s="1">
        <v>1</v>
      </c>
      <c r="BZ85" s="6">
        <v>2</v>
      </c>
      <c r="CA85" s="1">
        <v>9</v>
      </c>
      <c r="CB85" s="14" t="s">
        <v>38</v>
      </c>
      <c r="CC85" s="6" t="s">
        <v>37</v>
      </c>
      <c r="CD85" s="1" t="s">
        <v>56</v>
      </c>
      <c r="CE85" s="1">
        <v>1</v>
      </c>
    </row>
    <row r="86" spans="1:83" ht="12.75">
      <c r="A86" s="3">
        <v>1</v>
      </c>
      <c r="B86" s="6">
        <v>3</v>
      </c>
      <c r="C86" s="3">
        <v>2</v>
      </c>
      <c r="D86" s="11">
        <v>1</v>
      </c>
      <c r="E86" s="3">
        <v>5</v>
      </c>
      <c r="F86" s="10">
        <v>3</v>
      </c>
      <c r="I86" s="4">
        <v>3</v>
      </c>
      <c r="J86" s="4">
        <v>4</v>
      </c>
      <c r="P86" s="5"/>
      <c r="Q86" s="4"/>
      <c r="V86" s="4">
        <v>6</v>
      </c>
      <c r="Y86" s="4">
        <v>9</v>
      </c>
      <c r="AA86" s="6">
        <v>3</v>
      </c>
      <c r="AB86" s="3">
        <v>4</v>
      </c>
      <c r="AC86" s="11">
        <v>3</v>
      </c>
      <c r="AD86" s="6">
        <v>3</v>
      </c>
      <c r="AE86" s="6">
        <v>1</v>
      </c>
      <c r="AF86" s="6">
        <v>2</v>
      </c>
      <c r="AG86" s="1">
        <v>4</v>
      </c>
      <c r="AH86" s="3">
        <v>1</v>
      </c>
      <c r="AI86" s="4">
        <v>3</v>
      </c>
      <c r="AJ86" s="4">
        <v>1</v>
      </c>
      <c r="AK86" s="4">
        <v>1</v>
      </c>
      <c r="AL86" s="4">
        <v>2</v>
      </c>
      <c r="AN86" s="3">
        <v>3</v>
      </c>
      <c r="AO86" s="10">
        <v>2</v>
      </c>
      <c r="AQ86" s="4">
        <v>2</v>
      </c>
      <c r="AX86" s="28"/>
      <c r="AY86" s="4"/>
      <c r="BC86" s="4">
        <v>5</v>
      </c>
      <c r="BH86" s="4"/>
      <c r="BJ86" s="6">
        <v>2</v>
      </c>
      <c r="BK86" s="1">
        <v>4</v>
      </c>
      <c r="BL86" s="6">
        <v>1</v>
      </c>
      <c r="BM86" s="3">
        <v>2</v>
      </c>
      <c r="BN86" s="11">
        <v>2</v>
      </c>
      <c r="BO86" s="3">
        <v>3</v>
      </c>
      <c r="BP86" s="11">
        <v>4</v>
      </c>
      <c r="BQ86" s="3">
        <v>2</v>
      </c>
      <c r="BR86" s="11">
        <v>2</v>
      </c>
      <c r="BU86" s="3">
        <v>2</v>
      </c>
      <c r="BV86" s="6">
        <v>1</v>
      </c>
      <c r="BW86" s="1">
        <v>2</v>
      </c>
      <c r="BX86" s="6">
        <v>5</v>
      </c>
      <c r="BY86" s="1">
        <v>1</v>
      </c>
      <c r="BZ86" s="6">
        <v>2</v>
      </c>
      <c r="CA86" s="1">
        <v>7</v>
      </c>
      <c r="CB86" s="14" t="s">
        <v>53</v>
      </c>
      <c r="CC86" s="6" t="s">
        <v>37</v>
      </c>
      <c r="CD86" s="1" t="s">
        <v>56</v>
      </c>
      <c r="CE86" s="1">
        <v>1</v>
      </c>
    </row>
    <row r="87" spans="1:83" ht="12.75">
      <c r="A87" s="3">
        <v>4</v>
      </c>
      <c r="B87" s="6">
        <v>2</v>
      </c>
      <c r="C87" s="3">
        <v>2</v>
      </c>
      <c r="D87" s="11">
        <v>2</v>
      </c>
      <c r="E87" s="3">
        <v>1</v>
      </c>
      <c r="F87" s="10">
        <v>1</v>
      </c>
      <c r="L87" s="4">
        <v>6</v>
      </c>
      <c r="P87" s="5"/>
      <c r="Q87" s="4"/>
      <c r="V87" s="4">
        <v>6</v>
      </c>
      <c r="AA87" s="6">
        <v>4</v>
      </c>
      <c r="AB87" s="3">
        <v>4</v>
      </c>
      <c r="AC87" s="11">
        <v>4</v>
      </c>
      <c r="AD87" s="6">
        <v>8</v>
      </c>
      <c r="AE87" s="6">
        <v>7</v>
      </c>
      <c r="AF87" s="6">
        <v>2</v>
      </c>
      <c r="AG87" s="1">
        <v>3</v>
      </c>
      <c r="AH87" s="3">
        <v>1</v>
      </c>
      <c r="AI87" s="4">
        <v>2</v>
      </c>
      <c r="AK87" s="4">
        <v>2</v>
      </c>
      <c r="AL87" s="4">
        <v>1</v>
      </c>
      <c r="AN87" s="3">
        <v>2</v>
      </c>
      <c r="AO87" s="10">
        <v>2</v>
      </c>
      <c r="AQ87" s="4">
        <v>2</v>
      </c>
      <c r="AX87" s="28"/>
      <c r="AY87" s="4"/>
      <c r="AZ87" s="4">
        <v>2</v>
      </c>
      <c r="BH87" s="4"/>
      <c r="BJ87" s="6">
        <v>1</v>
      </c>
      <c r="BK87" s="1">
        <v>2</v>
      </c>
      <c r="BL87" s="6">
        <v>3</v>
      </c>
      <c r="BM87" s="3">
        <v>3</v>
      </c>
      <c r="BN87" s="11">
        <v>3</v>
      </c>
      <c r="BU87" s="3">
        <v>2</v>
      </c>
      <c r="BV87" s="6">
        <v>2</v>
      </c>
      <c r="BW87" s="1">
        <v>2</v>
      </c>
      <c r="BX87" s="6">
        <v>5</v>
      </c>
      <c r="BY87" s="1">
        <v>1</v>
      </c>
      <c r="BZ87" s="6">
        <v>2</v>
      </c>
      <c r="CA87" s="1">
        <v>7</v>
      </c>
      <c r="CB87" s="14" t="s">
        <v>45</v>
      </c>
      <c r="CC87" s="6" t="s">
        <v>37</v>
      </c>
      <c r="CD87" s="1" t="s">
        <v>56</v>
      </c>
      <c r="CE87" s="1">
        <v>1</v>
      </c>
    </row>
    <row r="88" spans="1:83" ht="12.75">
      <c r="A88" s="3">
        <v>4</v>
      </c>
      <c r="B88" s="6">
        <v>3</v>
      </c>
      <c r="C88" s="3">
        <v>1</v>
      </c>
      <c r="D88" s="11">
        <v>1</v>
      </c>
      <c r="E88" s="3">
        <v>1</v>
      </c>
      <c r="F88" s="10">
        <v>1</v>
      </c>
      <c r="L88" s="4">
        <v>6</v>
      </c>
      <c r="O88" s="4">
        <v>9</v>
      </c>
      <c r="P88" s="5"/>
      <c r="Q88" s="4"/>
      <c r="V88" s="4">
        <v>6</v>
      </c>
      <c r="Y88" s="4">
        <v>9</v>
      </c>
      <c r="AA88" s="6">
        <v>1</v>
      </c>
      <c r="AB88" s="3">
        <v>1</v>
      </c>
      <c r="AC88" s="11">
        <v>1</v>
      </c>
      <c r="AD88" s="6">
        <v>7</v>
      </c>
      <c r="AE88" s="6">
        <v>1</v>
      </c>
      <c r="AF88" s="6">
        <v>1</v>
      </c>
      <c r="AH88" s="3">
        <v>1</v>
      </c>
      <c r="AI88" s="4">
        <v>2</v>
      </c>
      <c r="AK88" s="4">
        <v>1</v>
      </c>
      <c r="AL88" s="4">
        <v>1</v>
      </c>
      <c r="AN88" s="3">
        <v>3</v>
      </c>
      <c r="AO88" s="10">
        <v>3</v>
      </c>
      <c r="AQ88" s="4">
        <v>2</v>
      </c>
      <c r="AX88" s="28"/>
      <c r="AY88" s="4"/>
      <c r="AZ88" s="4">
        <v>2</v>
      </c>
      <c r="BH88" s="4"/>
      <c r="BJ88" s="6">
        <v>1</v>
      </c>
      <c r="BK88" s="1">
        <v>1</v>
      </c>
      <c r="BL88" s="6">
        <v>1</v>
      </c>
      <c r="BM88" s="3">
        <v>3</v>
      </c>
      <c r="BN88" s="11">
        <v>3</v>
      </c>
      <c r="BU88" s="3">
        <v>2</v>
      </c>
      <c r="BV88" s="6">
        <v>1</v>
      </c>
      <c r="BW88" s="1">
        <v>1</v>
      </c>
      <c r="BX88" s="6">
        <v>4</v>
      </c>
      <c r="BY88" s="1">
        <v>1</v>
      </c>
      <c r="BZ88" s="6">
        <v>2</v>
      </c>
      <c r="CA88" s="1">
        <v>6</v>
      </c>
      <c r="CB88" s="14" t="s">
        <v>45</v>
      </c>
      <c r="CC88" s="6" t="s">
        <v>37</v>
      </c>
      <c r="CD88" s="1" t="s">
        <v>56</v>
      </c>
      <c r="CE88" s="1">
        <v>1</v>
      </c>
    </row>
    <row r="89" spans="1:83" ht="12.75">
      <c r="A89" s="3">
        <v>1</v>
      </c>
      <c r="B89" s="6">
        <v>2</v>
      </c>
      <c r="C89" s="3">
        <v>3</v>
      </c>
      <c r="D89" s="11">
        <v>1</v>
      </c>
      <c r="E89" s="3">
        <v>1</v>
      </c>
      <c r="F89" s="10">
        <v>1</v>
      </c>
      <c r="G89" s="3">
        <v>1</v>
      </c>
      <c r="P89" s="5"/>
      <c r="Q89" s="4"/>
      <c r="Y89" s="4">
        <v>9</v>
      </c>
      <c r="AA89" s="6">
        <v>2</v>
      </c>
      <c r="AB89" s="3">
        <v>2</v>
      </c>
      <c r="AC89" s="11">
        <v>2</v>
      </c>
      <c r="AD89" s="6">
        <v>3</v>
      </c>
      <c r="AE89" s="6">
        <v>8</v>
      </c>
      <c r="AF89" s="6">
        <v>2</v>
      </c>
      <c r="AG89" s="1">
        <v>4</v>
      </c>
      <c r="AI89" s="4">
        <v>3</v>
      </c>
      <c r="AJ89" s="4">
        <v>5</v>
      </c>
      <c r="AK89" s="4">
        <v>4</v>
      </c>
      <c r="AL89" s="4">
        <v>3</v>
      </c>
      <c r="AN89" s="3">
        <v>6</v>
      </c>
      <c r="AO89" s="10">
        <v>2</v>
      </c>
      <c r="AX89" s="28"/>
      <c r="AY89" s="4"/>
      <c r="BH89" s="4"/>
      <c r="BJ89" s="6">
        <v>2</v>
      </c>
      <c r="BK89" s="1">
        <v>3</v>
      </c>
      <c r="BL89" s="6">
        <v>2</v>
      </c>
      <c r="BM89" s="3">
        <v>1</v>
      </c>
      <c r="BN89" s="11">
        <v>1</v>
      </c>
      <c r="BO89" s="3">
        <v>3</v>
      </c>
      <c r="BP89" s="11">
        <v>3</v>
      </c>
      <c r="BQ89" s="3">
        <v>1</v>
      </c>
      <c r="BR89" s="11">
        <v>1</v>
      </c>
      <c r="BU89" s="3">
        <v>3</v>
      </c>
      <c r="BV89" s="6">
        <v>1</v>
      </c>
      <c r="BW89" s="1">
        <v>1</v>
      </c>
      <c r="BX89" s="6">
        <v>5</v>
      </c>
      <c r="BY89" s="1">
        <v>1</v>
      </c>
      <c r="BZ89" s="6">
        <v>2</v>
      </c>
      <c r="CA89" s="1">
        <v>6</v>
      </c>
      <c r="CB89" s="14" t="s">
        <v>45</v>
      </c>
      <c r="CC89" s="6" t="s">
        <v>37</v>
      </c>
      <c r="CD89" s="1" t="s">
        <v>56</v>
      </c>
      <c r="CE89" s="1">
        <v>1</v>
      </c>
    </row>
    <row r="90" spans="1:83" ht="12.75">
      <c r="A90" s="3">
        <v>1</v>
      </c>
      <c r="B90" s="6">
        <v>3</v>
      </c>
      <c r="C90" s="3">
        <v>1</v>
      </c>
      <c r="D90" s="11">
        <v>1</v>
      </c>
      <c r="E90" s="3">
        <v>3</v>
      </c>
      <c r="F90" s="10">
        <v>3</v>
      </c>
      <c r="L90" s="4">
        <v>6</v>
      </c>
      <c r="P90" s="5"/>
      <c r="V90" s="4">
        <v>6</v>
      </c>
      <c r="AA90" s="6">
        <v>1</v>
      </c>
      <c r="AB90" s="3">
        <v>4</v>
      </c>
      <c r="AC90" s="11">
        <v>1</v>
      </c>
      <c r="AD90" s="6">
        <v>8</v>
      </c>
      <c r="AE90" s="6">
        <v>1</v>
      </c>
      <c r="AF90" s="6">
        <v>1</v>
      </c>
      <c r="AH90" s="3">
        <v>1</v>
      </c>
      <c r="AI90" s="4">
        <v>2</v>
      </c>
      <c r="AK90" s="4">
        <v>1</v>
      </c>
      <c r="AN90" s="3">
        <v>6</v>
      </c>
      <c r="AO90" s="10">
        <v>2</v>
      </c>
      <c r="AX90" s="28"/>
      <c r="AY90" s="4"/>
      <c r="BH90" s="4"/>
      <c r="BJ90" s="6">
        <v>3</v>
      </c>
      <c r="BM90" s="3">
        <v>3</v>
      </c>
      <c r="BN90" s="11">
        <v>3</v>
      </c>
      <c r="BU90" s="3">
        <v>1</v>
      </c>
      <c r="BV90" s="6">
        <v>2</v>
      </c>
      <c r="BW90" s="1">
        <v>1</v>
      </c>
      <c r="BX90" s="6">
        <v>3</v>
      </c>
      <c r="BY90" s="1">
        <v>1</v>
      </c>
      <c r="BZ90" s="6">
        <v>2</v>
      </c>
      <c r="CA90" s="1">
        <v>6</v>
      </c>
      <c r="CB90" s="14" t="s">
        <v>45</v>
      </c>
      <c r="CC90" s="6" t="s">
        <v>37</v>
      </c>
      <c r="CD90" s="1" t="s">
        <v>56</v>
      </c>
      <c r="CE90" s="1">
        <v>1</v>
      </c>
    </row>
    <row r="91" spans="1:83" ht="12.75">
      <c r="A91" s="3">
        <v>1</v>
      </c>
      <c r="B91" s="6">
        <v>2</v>
      </c>
      <c r="C91" s="3">
        <v>1</v>
      </c>
      <c r="D91" s="11">
        <v>1</v>
      </c>
      <c r="E91" s="3">
        <v>3</v>
      </c>
      <c r="F91" s="10">
        <v>3</v>
      </c>
      <c r="H91" s="4">
        <v>2</v>
      </c>
      <c r="I91" s="4">
        <v>3</v>
      </c>
      <c r="J91" s="4">
        <v>4</v>
      </c>
      <c r="P91" s="5"/>
      <c r="Q91" s="10">
        <v>1</v>
      </c>
      <c r="R91" s="4">
        <v>2</v>
      </c>
      <c r="U91" s="4">
        <v>5</v>
      </c>
      <c r="V91" s="4">
        <v>6</v>
      </c>
      <c r="W91" s="4">
        <v>7</v>
      </c>
      <c r="X91" s="4">
        <v>8</v>
      </c>
      <c r="Y91" s="4">
        <v>9</v>
      </c>
      <c r="AA91" s="6">
        <v>1</v>
      </c>
      <c r="AB91" s="3">
        <v>1</v>
      </c>
      <c r="AC91" s="11">
        <v>1</v>
      </c>
      <c r="AD91" s="6">
        <v>7</v>
      </c>
      <c r="AE91" s="6">
        <v>1</v>
      </c>
      <c r="AF91" s="6">
        <v>2</v>
      </c>
      <c r="AG91" s="1">
        <v>3</v>
      </c>
      <c r="AI91" s="4">
        <v>2</v>
      </c>
      <c r="AK91" s="4">
        <v>1</v>
      </c>
      <c r="AL91" s="4">
        <v>5</v>
      </c>
      <c r="AN91" s="3">
        <v>1</v>
      </c>
      <c r="AO91" s="10">
        <v>1</v>
      </c>
      <c r="AQ91" s="4">
        <v>2</v>
      </c>
      <c r="AX91" s="28"/>
      <c r="AY91" s="4"/>
      <c r="AZ91" s="4">
        <v>2</v>
      </c>
      <c r="BH91" s="4"/>
      <c r="BJ91" s="6">
        <v>2</v>
      </c>
      <c r="BK91" s="1">
        <v>1</v>
      </c>
      <c r="BL91" s="6">
        <v>1</v>
      </c>
      <c r="BM91" s="3">
        <v>2</v>
      </c>
      <c r="BN91" s="11">
        <v>2</v>
      </c>
      <c r="BO91" s="3">
        <v>1</v>
      </c>
      <c r="BP91" s="11">
        <v>1</v>
      </c>
      <c r="BQ91" s="3">
        <v>2</v>
      </c>
      <c r="BR91" s="11">
        <v>2</v>
      </c>
      <c r="BU91" s="3">
        <v>1</v>
      </c>
      <c r="BV91" s="6">
        <v>1</v>
      </c>
      <c r="BW91" s="1">
        <v>1</v>
      </c>
      <c r="BX91" s="6">
        <v>3</v>
      </c>
      <c r="BY91" s="1">
        <v>1</v>
      </c>
      <c r="BZ91" s="6">
        <v>2</v>
      </c>
      <c r="CA91" s="1">
        <v>7</v>
      </c>
      <c r="CB91" s="14" t="s">
        <v>45</v>
      </c>
      <c r="CC91" s="6" t="s">
        <v>37</v>
      </c>
      <c r="CD91" s="1" t="s">
        <v>56</v>
      </c>
      <c r="CE91" s="1">
        <v>1</v>
      </c>
    </row>
    <row r="92" spans="1:83" ht="12.75">
      <c r="A92" s="3">
        <v>1</v>
      </c>
      <c r="B92" s="6">
        <v>2</v>
      </c>
      <c r="C92" s="3">
        <v>1</v>
      </c>
      <c r="D92" s="11">
        <v>1</v>
      </c>
      <c r="E92" s="3">
        <v>2</v>
      </c>
      <c r="F92" s="10">
        <v>2</v>
      </c>
      <c r="H92" s="4">
        <v>2</v>
      </c>
      <c r="J92" s="4">
        <v>4</v>
      </c>
      <c r="M92" s="4">
        <v>7</v>
      </c>
      <c r="O92" s="4">
        <v>9</v>
      </c>
      <c r="P92" s="5"/>
      <c r="Q92" s="4">
        <v>1</v>
      </c>
      <c r="V92" s="4">
        <v>6</v>
      </c>
      <c r="AA92" s="6">
        <v>4</v>
      </c>
      <c r="AB92" s="3">
        <v>3</v>
      </c>
      <c r="AC92" s="11">
        <v>3</v>
      </c>
      <c r="AD92" s="6">
        <v>7</v>
      </c>
      <c r="AE92" s="6">
        <v>4</v>
      </c>
      <c r="AF92" s="6">
        <v>1</v>
      </c>
      <c r="AH92" s="3">
        <v>2</v>
      </c>
      <c r="AI92" s="4">
        <v>3</v>
      </c>
      <c r="AK92" s="4">
        <v>3</v>
      </c>
      <c r="AL92" s="4">
        <v>2</v>
      </c>
      <c r="AN92" s="3">
        <v>3</v>
      </c>
      <c r="AO92" s="10">
        <v>3</v>
      </c>
      <c r="AT92" s="4">
        <v>5</v>
      </c>
      <c r="AX92" s="28"/>
      <c r="AY92" s="4"/>
      <c r="AZ92" s="4">
        <v>2</v>
      </c>
      <c r="BH92" s="4"/>
      <c r="BJ92" s="6">
        <v>1</v>
      </c>
      <c r="BK92" s="1">
        <v>3</v>
      </c>
      <c r="BL92" s="6">
        <v>1</v>
      </c>
      <c r="BM92" s="3">
        <v>2</v>
      </c>
      <c r="BN92" s="11">
        <v>2</v>
      </c>
      <c r="BO92" s="3">
        <v>3</v>
      </c>
      <c r="BP92" s="11">
        <v>3</v>
      </c>
      <c r="BQ92" s="3">
        <v>1</v>
      </c>
      <c r="BR92" s="11">
        <v>1</v>
      </c>
      <c r="BU92" s="3">
        <v>1</v>
      </c>
      <c r="BV92" s="6">
        <v>1</v>
      </c>
      <c r="BW92" s="1">
        <v>2</v>
      </c>
      <c r="BX92" s="6">
        <v>4</v>
      </c>
      <c r="BY92" s="1">
        <v>1</v>
      </c>
      <c r="BZ92" s="6">
        <v>2</v>
      </c>
      <c r="CA92" s="1">
        <v>1</v>
      </c>
      <c r="CB92" s="14" t="s">
        <v>45</v>
      </c>
      <c r="CC92" s="6" t="s">
        <v>37</v>
      </c>
      <c r="CD92" s="1" t="s">
        <v>56</v>
      </c>
      <c r="CE92" s="1">
        <v>1</v>
      </c>
    </row>
    <row r="93" spans="1:83" ht="12.75">
      <c r="A93" s="3">
        <v>3</v>
      </c>
      <c r="B93" s="6">
        <v>2</v>
      </c>
      <c r="C93" s="3">
        <v>1</v>
      </c>
      <c r="D93" s="11">
        <v>1</v>
      </c>
      <c r="E93" s="3">
        <v>1</v>
      </c>
      <c r="F93" s="10">
        <v>1</v>
      </c>
      <c r="I93" s="4">
        <v>3</v>
      </c>
      <c r="J93" s="4">
        <v>4</v>
      </c>
      <c r="L93" s="4">
        <v>6</v>
      </c>
      <c r="P93" s="5"/>
      <c r="Q93" s="4"/>
      <c r="X93" s="4">
        <v>8</v>
      </c>
      <c r="Y93" s="4">
        <v>9</v>
      </c>
      <c r="AA93" s="6">
        <v>2</v>
      </c>
      <c r="AB93" s="3">
        <v>2</v>
      </c>
      <c r="AC93" s="11">
        <v>2</v>
      </c>
      <c r="AD93" s="6">
        <v>7</v>
      </c>
      <c r="AE93" s="6">
        <v>7</v>
      </c>
      <c r="AF93" s="6">
        <v>1</v>
      </c>
      <c r="AI93" s="4">
        <v>2</v>
      </c>
      <c r="AK93" s="4">
        <v>1</v>
      </c>
      <c r="AL93" s="4">
        <v>1</v>
      </c>
      <c r="AN93" s="3">
        <v>2</v>
      </c>
      <c r="AO93" s="10">
        <v>2</v>
      </c>
      <c r="AP93" s="3">
        <v>1</v>
      </c>
      <c r="AQ93" s="4">
        <v>2</v>
      </c>
      <c r="AX93" s="28"/>
      <c r="AY93" s="4">
        <v>1</v>
      </c>
      <c r="AZ93" s="4">
        <v>2</v>
      </c>
      <c r="BH93" s="4"/>
      <c r="BJ93" s="6">
        <v>1</v>
      </c>
      <c r="BK93" s="1">
        <v>3</v>
      </c>
      <c r="BL93" s="6">
        <v>2</v>
      </c>
      <c r="BM93" s="3">
        <v>3</v>
      </c>
      <c r="BN93" s="11">
        <v>3</v>
      </c>
      <c r="BU93" s="3">
        <v>1</v>
      </c>
      <c r="BV93" s="6">
        <v>1</v>
      </c>
      <c r="BW93" s="1">
        <v>2</v>
      </c>
      <c r="BX93" s="6">
        <v>4</v>
      </c>
      <c r="BY93" s="1">
        <v>1</v>
      </c>
      <c r="BZ93" s="6">
        <v>2</v>
      </c>
      <c r="CA93" s="1">
        <v>5</v>
      </c>
      <c r="CB93" s="14" t="s">
        <v>45</v>
      </c>
      <c r="CC93" s="6" t="s">
        <v>37</v>
      </c>
      <c r="CD93" s="1" t="s">
        <v>56</v>
      </c>
      <c r="CE93" s="1">
        <v>1</v>
      </c>
    </row>
    <row r="94" spans="1:83" ht="12.75">
      <c r="A94" s="3">
        <v>8</v>
      </c>
      <c r="B94" s="6">
        <v>3</v>
      </c>
      <c r="C94" s="3">
        <v>1</v>
      </c>
      <c r="D94" s="11">
        <v>1</v>
      </c>
      <c r="E94" s="3">
        <v>3</v>
      </c>
      <c r="F94" s="10">
        <v>3</v>
      </c>
      <c r="G94" s="3">
        <v>2</v>
      </c>
      <c r="H94" s="4">
        <v>2</v>
      </c>
      <c r="I94" s="4">
        <v>3</v>
      </c>
      <c r="J94" s="4">
        <v>4</v>
      </c>
      <c r="P94" s="5"/>
      <c r="Y94" s="4">
        <v>9</v>
      </c>
      <c r="AA94" s="6">
        <v>3</v>
      </c>
      <c r="AB94" s="3">
        <v>3</v>
      </c>
      <c r="AC94" s="11">
        <v>3</v>
      </c>
      <c r="AD94" s="6">
        <v>6</v>
      </c>
      <c r="AE94" s="6">
        <v>8</v>
      </c>
      <c r="AF94" s="6">
        <v>1</v>
      </c>
      <c r="AH94" s="3">
        <v>2</v>
      </c>
      <c r="AI94" s="4">
        <v>2</v>
      </c>
      <c r="AM94" s="5">
        <v>1</v>
      </c>
      <c r="AN94" s="3">
        <v>2</v>
      </c>
      <c r="AO94" s="10">
        <v>2</v>
      </c>
      <c r="AQ94" s="4">
        <v>2</v>
      </c>
      <c r="AX94" s="28"/>
      <c r="AY94" s="4"/>
      <c r="BH94" s="4"/>
      <c r="BJ94" s="6">
        <v>3</v>
      </c>
      <c r="BM94" s="3">
        <v>3</v>
      </c>
      <c r="BN94" s="11">
        <v>3</v>
      </c>
      <c r="BU94" s="3">
        <v>1</v>
      </c>
      <c r="BV94" s="6">
        <v>1</v>
      </c>
      <c r="BW94" s="1">
        <v>3</v>
      </c>
      <c r="BX94" s="6">
        <v>3</v>
      </c>
      <c r="BY94" s="1">
        <v>2</v>
      </c>
      <c r="CB94" s="14" t="s">
        <v>45</v>
      </c>
      <c r="CC94" s="6" t="s">
        <v>37</v>
      </c>
      <c r="CD94" s="1" t="s">
        <v>56</v>
      </c>
      <c r="CE94" s="1">
        <v>1</v>
      </c>
    </row>
    <row r="95" spans="1:83" ht="12.75">
      <c r="A95" s="3">
        <v>2</v>
      </c>
      <c r="B95" s="6">
        <v>3</v>
      </c>
      <c r="C95" s="3">
        <v>1</v>
      </c>
      <c r="D95" s="11">
        <v>1</v>
      </c>
      <c r="E95" s="3">
        <v>1</v>
      </c>
      <c r="F95" s="10">
        <v>1</v>
      </c>
      <c r="P95" s="5">
        <v>10</v>
      </c>
      <c r="V95" s="4">
        <v>6</v>
      </c>
      <c r="AA95" s="6">
        <v>3</v>
      </c>
      <c r="AB95" s="3">
        <v>4</v>
      </c>
      <c r="AC95" s="11">
        <v>3</v>
      </c>
      <c r="AD95" s="6">
        <v>2</v>
      </c>
      <c r="AE95" s="6">
        <v>1</v>
      </c>
      <c r="AF95" s="6">
        <v>1</v>
      </c>
      <c r="AI95" s="4">
        <v>2</v>
      </c>
      <c r="AK95" s="4">
        <v>2</v>
      </c>
      <c r="AN95" s="3">
        <v>6</v>
      </c>
      <c r="AO95" s="10">
        <v>3</v>
      </c>
      <c r="AS95" s="4">
        <v>4</v>
      </c>
      <c r="AX95" s="28"/>
      <c r="AY95" s="4"/>
      <c r="BB95" s="4">
        <v>4</v>
      </c>
      <c r="BH95" s="4"/>
      <c r="BJ95" s="6">
        <v>2</v>
      </c>
      <c r="BK95" s="1">
        <v>3</v>
      </c>
      <c r="BL95" s="6">
        <v>2</v>
      </c>
      <c r="BM95" s="3">
        <v>3</v>
      </c>
      <c r="BN95" s="11">
        <v>3</v>
      </c>
      <c r="BU95" s="3">
        <v>2</v>
      </c>
      <c r="BV95" s="6">
        <v>2</v>
      </c>
      <c r="BW95" s="1">
        <v>1</v>
      </c>
      <c r="BX95" s="6">
        <v>5</v>
      </c>
      <c r="BY95" s="1">
        <v>1</v>
      </c>
      <c r="BZ95" s="6">
        <v>2</v>
      </c>
      <c r="CA95" s="1">
        <v>5</v>
      </c>
      <c r="CB95" s="14" t="s">
        <v>45</v>
      </c>
      <c r="CC95" s="6" t="s">
        <v>37</v>
      </c>
      <c r="CD95" s="1" t="s">
        <v>56</v>
      </c>
      <c r="CE95" s="1">
        <v>1</v>
      </c>
    </row>
    <row r="96" spans="1:83" ht="12.75">
      <c r="A96" s="3">
        <v>6</v>
      </c>
      <c r="B96" s="6">
        <v>2</v>
      </c>
      <c r="C96" s="3">
        <v>4</v>
      </c>
      <c r="D96" s="11">
        <v>4</v>
      </c>
      <c r="E96" s="3">
        <v>1</v>
      </c>
      <c r="F96" s="10">
        <v>1</v>
      </c>
      <c r="L96" s="4">
        <v>6</v>
      </c>
      <c r="P96" s="5"/>
      <c r="Q96" s="4"/>
      <c r="V96" s="4">
        <v>6</v>
      </c>
      <c r="AA96" s="6">
        <v>4</v>
      </c>
      <c r="AB96" s="3">
        <v>3</v>
      </c>
      <c r="AC96" s="11">
        <v>3</v>
      </c>
      <c r="AD96" s="6">
        <v>2</v>
      </c>
      <c r="AE96" s="6">
        <v>7</v>
      </c>
      <c r="AF96" s="6">
        <v>1</v>
      </c>
      <c r="AH96" s="3">
        <v>5</v>
      </c>
      <c r="AI96" s="4">
        <v>6</v>
      </c>
      <c r="AK96" s="4">
        <v>3</v>
      </c>
      <c r="AL96" s="4">
        <v>2</v>
      </c>
      <c r="AN96" s="3">
        <v>3</v>
      </c>
      <c r="AO96" s="10">
        <v>3</v>
      </c>
      <c r="AS96" s="4">
        <v>4</v>
      </c>
      <c r="AX96" s="28">
        <v>9</v>
      </c>
      <c r="AY96" s="4"/>
      <c r="BB96" s="4">
        <v>4</v>
      </c>
      <c r="BG96" s="5">
        <v>9</v>
      </c>
      <c r="BH96" s="4"/>
      <c r="BJ96" s="6">
        <v>1</v>
      </c>
      <c r="BK96" s="1">
        <v>1</v>
      </c>
      <c r="BL96" s="6">
        <v>2</v>
      </c>
      <c r="BM96" s="3">
        <v>3</v>
      </c>
      <c r="BN96" s="11">
        <v>3</v>
      </c>
      <c r="BU96" s="3">
        <v>1</v>
      </c>
      <c r="BV96" s="6">
        <v>2</v>
      </c>
      <c r="BW96" s="1">
        <v>1</v>
      </c>
      <c r="BX96" s="6">
        <v>4</v>
      </c>
      <c r="BY96" s="1">
        <v>1</v>
      </c>
      <c r="BZ96" s="6">
        <v>2</v>
      </c>
      <c r="CA96" s="1">
        <v>6</v>
      </c>
      <c r="CB96" s="14" t="s">
        <v>45</v>
      </c>
      <c r="CC96" s="6" t="s">
        <v>37</v>
      </c>
      <c r="CD96" s="1" t="s">
        <v>56</v>
      </c>
      <c r="CE96" s="1">
        <v>1</v>
      </c>
    </row>
    <row r="97" spans="1:83" ht="12.75">
      <c r="A97" s="3">
        <v>8</v>
      </c>
      <c r="B97" s="6">
        <v>3</v>
      </c>
      <c r="C97" s="3">
        <v>1</v>
      </c>
      <c r="D97" s="11">
        <v>1</v>
      </c>
      <c r="E97" s="3">
        <v>4</v>
      </c>
      <c r="F97" s="10">
        <v>4</v>
      </c>
      <c r="K97" s="4">
        <v>5</v>
      </c>
      <c r="O97" s="4">
        <v>9</v>
      </c>
      <c r="P97" s="5"/>
      <c r="Q97" s="4"/>
      <c r="V97" s="4">
        <v>6</v>
      </c>
      <c r="Y97" s="4">
        <v>9</v>
      </c>
      <c r="AA97" s="6">
        <v>1</v>
      </c>
      <c r="AB97" s="3">
        <v>1</v>
      </c>
      <c r="AC97" s="11">
        <v>1</v>
      </c>
      <c r="AD97" s="6">
        <v>4</v>
      </c>
      <c r="AE97" s="6">
        <v>3</v>
      </c>
      <c r="AF97" s="6">
        <v>1</v>
      </c>
      <c r="AH97" s="3">
        <v>2</v>
      </c>
      <c r="AI97" s="4">
        <v>2</v>
      </c>
      <c r="AJ97" s="4">
        <v>2</v>
      </c>
      <c r="AK97" s="4">
        <v>3</v>
      </c>
      <c r="AN97" s="3">
        <v>3</v>
      </c>
      <c r="AO97" s="10">
        <v>2</v>
      </c>
      <c r="AQ97" s="4">
        <v>2</v>
      </c>
      <c r="AX97" s="28"/>
      <c r="AY97" s="4"/>
      <c r="BB97" s="4">
        <v>4</v>
      </c>
      <c r="BF97" s="4">
        <v>8</v>
      </c>
      <c r="BH97" s="4"/>
      <c r="BJ97" s="6">
        <v>3</v>
      </c>
      <c r="BM97" s="3">
        <v>3</v>
      </c>
      <c r="BN97" s="11">
        <v>3</v>
      </c>
      <c r="BU97" s="3">
        <v>1</v>
      </c>
      <c r="BV97" s="6">
        <v>2</v>
      </c>
      <c r="BW97" s="1">
        <v>3</v>
      </c>
      <c r="BX97" s="6">
        <v>5</v>
      </c>
      <c r="BY97" s="1">
        <v>2</v>
      </c>
      <c r="CB97" s="14" t="s">
        <v>45</v>
      </c>
      <c r="CC97" s="6" t="s">
        <v>37</v>
      </c>
      <c r="CD97" s="1" t="s">
        <v>56</v>
      </c>
      <c r="CE97" s="1">
        <v>1</v>
      </c>
    </row>
    <row r="98" spans="1:83" ht="12.75">
      <c r="A98" s="3">
        <v>1</v>
      </c>
      <c r="B98" s="6">
        <v>3</v>
      </c>
      <c r="C98" s="3">
        <v>2</v>
      </c>
      <c r="D98" s="11">
        <v>1</v>
      </c>
      <c r="E98" s="3">
        <v>1</v>
      </c>
      <c r="F98" s="10">
        <v>1</v>
      </c>
      <c r="P98" s="5">
        <v>10</v>
      </c>
      <c r="Q98" s="4">
        <v>1</v>
      </c>
      <c r="S98" s="4">
        <v>3</v>
      </c>
      <c r="T98" s="4">
        <v>4</v>
      </c>
      <c r="V98" s="4">
        <v>6</v>
      </c>
      <c r="W98" s="4">
        <v>7</v>
      </c>
      <c r="X98" s="4">
        <v>8</v>
      </c>
      <c r="AA98" s="6">
        <v>2</v>
      </c>
      <c r="AB98" s="3">
        <v>2</v>
      </c>
      <c r="AC98" s="11">
        <v>2</v>
      </c>
      <c r="AD98" s="6">
        <v>4</v>
      </c>
      <c r="AE98" s="6">
        <v>1</v>
      </c>
      <c r="AF98" s="6">
        <v>3</v>
      </c>
      <c r="AG98" s="1">
        <v>1</v>
      </c>
      <c r="AI98" s="4">
        <v>2</v>
      </c>
      <c r="AK98" s="4">
        <v>1</v>
      </c>
      <c r="AN98" s="3">
        <v>2</v>
      </c>
      <c r="AO98" s="10">
        <v>1</v>
      </c>
      <c r="AX98" s="28"/>
      <c r="AY98" s="4"/>
      <c r="BH98" s="4"/>
      <c r="BJ98" s="6">
        <v>1</v>
      </c>
      <c r="BK98" s="1">
        <v>2</v>
      </c>
      <c r="BL98" s="6">
        <v>1</v>
      </c>
      <c r="BM98" s="3">
        <v>1</v>
      </c>
      <c r="BN98" s="11">
        <v>1</v>
      </c>
      <c r="BO98" s="3">
        <v>3</v>
      </c>
      <c r="BP98" s="11">
        <v>3</v>
      </c>
      <c r="BQ98" s="3">
        <v>1</v>
      </c>
      <c r="BR98" s="11">
        <v>1</v>
      </c>
      <c r="BU98" s="3">
        <v>3</v>
      </c>
      <c r="BV98" s="6">
        <v>1</v>
      </c>
      <c r="BW98" s="1">
        <v>1</v>
      </c>
      <c r="BX98" s="6">
        <v>5</v>
      </c>
      <c r="BY98" s="1">
        <v>1</v>
      </c>
      <c r="BZ98" s="6">
        <v>2</v>
      </c>
      <c r="CA98" s="1">
        <v>6</v>
      </c>
      <c r="CB98" s="14" t="s">
        <v>45</v>
      </c>
      <c r="CC98" s="6" t="s">
        <v>37</v>
      </c>
      <c r="CD98" s="1" t="s">
        <v>56</v>
      </c>
      <c r="CE98" s="1">
        <v>1</v>
      </c>
    </row>
    <row r="99" spans="1:83" ht="12.75">
      <c r="A99" s="3">
        <v>1</v>
      </c>
      <c r="B99" s="6">
        <v>1</v>
      </c>
      <c r="C99" s="3">
        <v>3</v>
      </c>
      <c r="D99" s="11">
        <v>1</v>
      </c>
      <c r="E99" s="3">
        <v>4</v>
      </c>
      <c r="F99" s="10">
        <v>4</v>
      </c>
      <c r="H99" s="4">
        <v>2</v>
      </c>
      <c r="I99" s="4">
        <v>3</v>
      </c>
      <c r="J99" s="4">
        <v>4</v>
      </c>
      <c r="K99" s="4">
        <v>5</v>
      </c>
      <c r="N99" s="4">
        <v>8</v>
      </c>
      <c r="P99" s="5"/>
      <c r="Q99" s="4">
        <v>1</v>
      </c>
      <c r="V99" s="4">
        <v>6</v>
      </c>
      <c r="W99" s="4">
        <v>7</v>
      </c>
      <c r="X99" s="4">
        <v>8</v>
      </c>
      <c r="Y99" s="4">
        <v>9</v>
      </c>
      <c r="AA99" s="6">
        <v>2</v>
      </c>
      <c r="AB99" s="3">
        <v>2</v>
      </c>
      <c r="AC99" s="11">
        <v>1</v>
      </c>
      <c r="AD99" s="6">
        <v>7</v>
      </c>
      <c r="AE99" s="6">
        <v>6</v>
      </c>
      <c r="AF99" s="6">
        <v>2</v>
      </c>
      <c r="AG99" s="1">
        <v>4</v>
      </c>
      <c r="AH99" s="3">
        <v>2</v>
      </c>
      <c r="AI99" s="4">
        <v>4</v>
      </c>
      <c r="AK99" s="4">
        <v>2</v>
      </c>
      <c r="AL99" s="4">
        <v>4</v>
      </c>
      <c r="AN99" s="3">
        <v>6</v>
      </c>
      <c r="AO99" s="10">
        <v>2</v>
      </c>
      <c r="AU99" s="4">
        <v>6</v>
      </c>
      <c r="AX99" s="28"/>
      <c r="AY99" s="4">
        <v>1</v>
      </c>
      <c r="BH99" s="4"/>
      <c r="BJ99" s="6">
        <v>2</v>
      </c>
      <c r="BK99" s="1">
        <v>4</v>
      </c>
      <c r="BL99" s="6">
        <v>2</v>
      </c>
      <c r="BM99" s="3">
        <v>3</v>
      </c>
      <c r="BN99" s="11">
        <v>2</v>
      </c>
      <c r="BP99" s="11">
        <v>1</v>
      </c>
      <c r="BQ99" s="3">
        <v>1</v>
      </c>
      <c r="BR99" s="11">
        <v>1</v>
      </c>
      <c r="BU99" s="3">
        <v>2</v>
      </c>
      <c r="BV99" s="6">
        <v>1</v>
      </c>
      <c r="BW99" s="1">
        <v>1</v>
      </c>
      <c r="BX99" s="6">
        <v>3</v>
      </c>
      <c r="BY99" s="1">
        <v>1</v>
      </c>
      <c r="BZ99" s="6">
        <v>1</v>
      </c>
      <c r="CA99" s="1">
        <v>3</v>
      </c>
      <c r="CB99" s="14" t="s">
        <v>45</v>
      </c>
      <c r="CC99" s="6" t="s">
        <v>37</v>
      </c>
      <c r="CD99" s="1" t="s">
        <v>56</v>
      </c>
      <c r="CE99" s="1">
        <v>1</v>
      </c>
    </row>
    <row r="100" spans="1:83" ht="12.75">
      <c r="A100" s="3">
        <v>2</v>
      </c>
      <c r="B100" s="6">
        <v>2</v>
      </c>
      <c r="C100" s="3">
        <v>1</v>
      </c>
      <c r="D100" s="11">
        <v>1</v>
      </c>
      <c r="E100" s="3">
        <v>2</v>
      </c>
      <c r="F100" s="10">
        <v>2</v>
      </c>
      <c r="G100" s="3">
        <v>1</v>
      </c>
      <c r="H100" s="4">
        <v>2</v>
      </c>
      <c r="I100" s="4">
        <v>3</v>
      </c>
      <c r="J100" s="4">
        <v>4</v>
      </c>
      <c r="K100" s="4">
        <v>5</v>
      </c>
      <c r="P100" s="5"/>
      <c r="Q100" s="4"/>
      <c r="V100" s="4">
        <v>6</v>
      </c>
      <c r="W100" s="4">
        <v>7</v>
      </c>
      <c r="X100" s="4">
        <v>8</v>
      </c>
      <c r="Y100" s="4">
        <v>9</v>
      </c>
      <c r="AA100" s="6">
        <v>2</v>
      </c>
      <c r="AB100" s="3">
        <v>4</v>
      </c>
      <c r="AC100" s="11">
        <v>2</v>
      </c>
      <c r="AD100" s="6">
        <v>7</v>
      </c>
      <c r="AE100" s="6">
        <v>6</v>
      </c>
      <c r="AF100" s="6">
        <v>1</v>
      </c>
      <c r="AI100" s="4">
        <v>1</v>
      </c>
      <c r="AK100" s="4">
        <v>1</v>
      </c>
      <c r="AL100" s="4">
        <v>2</v>
      </c>
      <c r="AN100" s="3">
        <v>2</v>
      </c>
      <c r="AO100" s="10">
        <v>2</v>
      </c>
      <c r="AQ100" s="4">
        <v>2</v>
      </c>
      <c r="AX100" s="28"/>
      <c r="AY100" s="4"/>
      <c r="AZ100" s="4">
        <v>2</v>
      </c>
      <c r="BH100" s="4"/>
      <c r="BJ100" s="6">
        <v>2</v>
      </c>
      <c r="BK100" s="1">
        <v>1</v>
      </c>
      <c r="BL100" s="6">
        <v>4</v>
      </c>
      <c r="BM100" s="3">
        <v>3</v>
      </c>
      <c r="BN100" s="11">
        <v>2</v>
      </c>
      <c r="BP100" s="11">
        <v>3</v>
      </c>
      <c r="BQ100" s="3">
        <v>1</v>
      </c>
      <c r="BR100" s="11">
        <v>1</v>
      </c>
      <c r="BU100" s="3">
        <v>2</v>
      </c>
      <c r="BV100" s="6">
        <v>1</v>
      </c>
      <c r="BW100" s="1">
        <v>1</v>
      </c>
      <c r="BX100" s="6">
        <v>5</v>
      </c>
      <c r="BY100" s="1">
        <v>1</v>
      </c>
      <c r="BZ100" s="6">
        <v>2</v>
      </c>
      <c r="CA100" s="1">
        <v>9</v>
      </c>
      <c r="CB100" s="6" t="s">
        <v>45</v>
      </c>
      <c r="CC100" s="6" t="s">
        <v>37</v>
      </c>
      <c r="CD100" s="1" t="s">
        <v>56</v>
      </c>
      <c r="CE100" s="1">
        <v>1</v>
      </c>
    </row>
    <row r="101" spans="1:83" ht="12.75">
      <c r="A101" s="3">
        <v>1</v>
      </c>
      <c r="B101" s="6">
        <v>3</v>
      </c>
      <c r="C101" s="3">
        <v>2</v>
      </c>
      <c r="D101" s="11">
        <v>2</v>
      </c>
      <c r="E101" s="3">
        <v>1</v>
      </c>
      <c r="F101" s="10">
        <v>1</v>
      </c>
      <c r="H101" s="4">
        <v>2</v>
      </c>
      <c r="I101" s="4">
        <v>3</v>
      </c>
      <c r="J101" s="4">
        <v>4</v>
      </c>
      <c r="K101" s="4">
        <v>5</v>
      </c>
      <c r="P101" s="5"/>
      <c r="Q101" s="4">
        <v>1</v>
      </c>
      <c r="V101" s="4">
        <v>6</v>
      </c>
      <c r="W101" s="4">
        <v>7</v>
      </c>
      <c r="X101" s="4">
        <v>8</v>
      </c>
      <c r="Y101" s="4">
        <v>9</v>
      </c>
      <c r="Z101" s="4"/>
      <c r="AA101" s="6">
        <v>3</v>
      </c>
      <c r="AB101" s="3">
        <v>3</v>
      </c>
      <c r="AC101" s="11">
        <v>3</v>
      </c>
      <c r="AD101" s="6">
        <v>2</v>
      </c>
      <c r="AE101" s="6">
        <v>1</v>
      </c>
      <c r="AF101" s="6">
        <v>2</v>
      </c>
      <c r="AG101" s="1">
        <v>1</v>
      </c>
      <c r="AH101" s="3">
        <v>2</v>
      </c>
      <c r="AI101" s="4">
        <v>2</v>
      </c>
      <c r="AJ101" s="4">
        <v>2</v>
      </c>
      <c r="AK101" s="4">
        <v>1</v>
      </c>
      <c r="AL101" s="4">
        <v>3</v>
      </c>
      <c r="AN101" s="3">
        <v>5</v>
      </c>
      <c r="AO101" s="10">
        <v>5</v>
      </c>
      <c r="AX101" s="28"/>
      <c r="AY101" s="4">
        <v>1</v>
      </c>
      <c r="AZ101" s="4">
        <v>2</v>
      </c>
      <c r="BB101" s="4">
        <v>4</v>
      </c>
      <c r="BC101" s="4">
        <v>5</v>
      </c>
      <c r="BD101" s="4">
        <v>6</v>
      </c>
      <c r="BE101" s="4">
        <v>7</v>
      </c>
      <c r="BF101" s="4">
        <v>8</v>
      </c>
      <c r="BH101" s="4"/>
      <c r="BJ101" s="6">
        <v>1</v>
      </c>
      <c r="BK101" s="1">
        <v>3</v>
      </c>
      <c r="BL101" s="6">
        <v>2</v>
      </c>
      <c r="BM101" s="3">
        <v>3</v>
      </c>
      <c r="BN101" s="11">
        <v>3</v>
      </c>
      <c r="BP101" s="11">
        <v>4</v>
      </c>
      <c r="BQ101" s="3">
        <v>2</v>
      </c>
      <c r="BR101" s="11">
        <v>2</v>
      </c>
      <c r="BU101" s="3">
        <v>2</v>
      </c>
      <c r="BV101" s="6">
        <v>1</v>
      </c>
      <c r="BW101" s="1">
        <v>1</v>
      </c>
      <c r="BX101" s="6">
        <v>5</v>
      </c>
      <c r="BY101" s="1">
        <v>1</v>
      </c>
      <c r="BZ101" s="6">
        <v>2</v>
      </c>
      <c r="CA101" s="1">
        <v>6</v>
      </c>
      <c r="CB101" s="6" t="s">
        <v>45</v>
      </c>
      <c r="CC101" s="6" t="s">
        <v>37</v>
      </c>
      <c r="CD101" s="1" t="s">
        <v>56</v>
      </c>
      <c r="CE101" s="1">
        <v>1</v>
      </c>
    </row>
    <row r="102" spans="1:83" ht="12.75">
      <c r="A102" s="3">
        <v>3</v>
      </c>
      <c r="B102" s="6">
        <v>3</v>
      </c>
      <c r="C102" s="3">
        <v>1</v>
      </c>
      <c r="D102" s="11">
        <v>1</v>
      </c>
      <c r="E102" s="3">
        <v>1</v>
      </c>
      <c r="F102" s="10">
        <v>1</v>
      </c>
      <c r="G102" s="3">
        <v>1</v>
      </c>
      <c r="P102" s="5"/>
      <c r="Q102" s="4">
        <v>1</v>
      </c>
      <c r="AA102" s="6">
        <v>1</v>
      </c>
      <c r="AB102" s="3">
        <v>1</v>
      </c>
      <c r="AC102" s="11">
        <v>1</v>
      </c>
      <c r="AD102" s="6">
        <v>2</v>
      </c>
      <c r="AE102" s="6">
        <v>1</v>
      </c>
      <c r="AF102" s="6">
        <v>1</v>
      </c>
      <c r="AH102" s="3">
        <v>5</v>
      </c>
      <c r="AI102" s="4">
        <v>3</v>
      </c>
      <c r="AJ102" s="4">
        <v>2</v>
      </c>
      <c r="AK102" s="4">
        <v>1</v>
      </c>
      <c r="AL102" s="4">
        <v>4</v>
      </c>
      <c r="AN102" s="3">
        <v>3</v>
      </c>
      <c r="AO102" s="10">
        <v>3</v>
      </c>
      <c r="AT102" s="4">
        <v>5</v>
      </c>
      <c r="AU102" s="4">
        <v>6</v>
      </c>
      <c r="AX102" s="28"/>
      <c r="AY102" s="4"/>
      <c r="BC102" s="4">
        <v>5</v>
      </c>
      <c r="BD102" s="4">
        <v>6</v>
      </c>
      <c r="BH102" s="4"/>
      <c r="BJ102" s="6">
        <v>3</v>
      </c>
      <c r="BM102" s="3">
        <v>3</v>
      </c>
      <c r="BN102" s="11">
        <v>1</v>
      </c>
      <c r="BO102" s="3">
        <v>5</v>
      </c>
      <c r="BP102" s="11">
        <v>5</v>
      </c>
      <c r="BQ102" s="3">
        <v>1</v>
      </c>
      <c r="BR102" s="11">
        <v>1</v>
      </c>
      <c r="BU102" s="3">
        <v>2</v>
      </c>
      <c r="BV102" s="6">
        <v>2</v>
      </c>
      <c r="BW102" s="1">
        <v>2</v>
      </c>
      <c r="BX102" s="6">
        <v>4</v>
      </c>
      <c r="BY102" s="1">
        <v>1</v>
      </c>
      <c r="BZ102" s="6">
        <v>2</v>
      </c>
      <c r="CA102" s="1">
        <v>7</v>
      </c>
      <c r="CB102" s="6" t="s">
        <v>45</v>
      </c>
      <c r="CC102" s="6" t="s">
        <v>37</v>
      </c>
      <c r="CD102" s="1" t="s">
        <v>56</v>
      </c>
      <c r="CE102" s="1">
        <v>1</v>
      </c>
    </row>
    <row r="103" spans="1:83" ht="12.75">
      <c r="A103" s="3">
        <v>2</v>
      </c>
      <c r="B103" s="6">
        <v>2</v>
      </c>
      <c r="C103" s="3">
        <v>1</v>
      </c>
      <c r="D103" s="11">
        <v>1</v>
      </c>
      <c r="E103" s="3">
        <v>1</v>
      </c>
      <c r="F103" s="10">
        <v>1</v>
      </c>
      <c r="H103" s="4">
        <v>2</v>
      </c>
      <c r="I103" s="4">
        <v>3</v>
      </c>
      <c r="J103" s="4">
        <v>4</v>
      </c>
      <c r="K103" s="4">
        <v>5</v>
      </c>
      <c r="P103" s="5"/>
      <c r="Q103" s="4">
        <v>1</v>
      </c>
      <c r="V103" s="4">
        <v>6</v>
      </c>
      <c r="W103" s="4">
        <v>7</v>
      </c>
      <c r="X103" s="4">
        <v>8</v>
      </c>
      <c r="Y103" s="4">
        <v>9</v>
      </c>
      <c r="AA103" s="6">
        <v>3</v>
      </c>
      <c r="AB103" s="3">
        <v>3</v>
      </c>
      <c r="AC103" s="11">
        <v>3</v>
      </c>
      <c r="AD103" s="6">
        <v>7</v>
      </c>
      <c r="AE103" s="6">
        <v>8</v>
      </c>
      <c r="AF103" s="6">
        <v>1</v>
      </c>
      <c r="AH103" s="3">
        <v>2</v>
      </c>
      <c r="AI103" s="4">
        <v>1</v>
      </c>
      <c r="AJ103" s="4">
        <v>1</v>
      </c>
      <c r="AK103" s="4">
        <v>1</v>
      </c>
      <c r="AN103" s="3">
        <v>2</v>
      </c>
      <c r="AO103" s="10">
        <v>2</v>
      </c>
      <c r="AQ103" s="4">
        <v>2</v>
      </c>
      <c r="AX103" s="28"/>
      <c r="AY103" s="4"/>
      <c r="AZ103" s="4">
        <v>2</v>
      </c>
      <c r="BH103" s="4"/>
      <c r="BJ103" s="6">
        <v>1</v>
      </c>
      <c r="BK103" s="1">
        <v>3</v>
      </c>
      <c r="BL103" s="6">
        <v>3</v>
      </c>
      <c r="BM103" s="3">
        <v>2</v>
      </c>
      <c r="BN103" s="11">
        <v>2</v>
      </c>
      <c r="BO103" s="3">
        <v>1</v>
      </c>
      <c r="BP103" s="11">
        <v>1</v>
      </c>
      <c r="BQ103" s="3">
        <v>2</v>
      </c>
      <c r="BR103" s="11">
        <v>2</v>
      </c>
      <c r="BU103" s="3">
        <v>1</v>
      </c>
      <c r="BV103" s="6">
        <v>1</v>
      </c>
      <c r="BW103" s="1">
        <v>2</v>
      </c>
      <c r="BX103" s="6">
        <v>5</v>
      </c>
      <c r="BY103" s="1">
        <v>1</v>
      </c>
      <c r="BZ103" s="6">
        <v>2</v>
      </c>
      <c r="CA103" s="1">
        <v>6</v>
      </c>
      <c r="CB103" s="6" t="s">
        <v>45</v>
      </c>
      <c r="CC103" s="6" t="s">
        <v>37</v>
      </c>
      <c r="CD103" s="1" t="s">
        <v>56</v>
      </c>
      <c r="CE103" s="1">
        <v>1</v>
      </c>
    </row>
    <row r="104" spans="1:83" ht="12.75">
      <c r="A104" s="3">
        <v>1</v>
      </c>
      <c r="B104" s="6">
        <v>3</v>
      </c>
      <c r="C104" s="3">
        <v>1</v>
      </c>
      <c r="D104" s="11">
        <v>1</v>
      </c>
      <c r="E104" s="3">
        <v>5</v>
      </c>
      <c r="F104" s="10">
        <v>3</v>
      </c>
      <c r="P104" s="5">
        <v>10</v>
      </c>
      <c r="V104" s="4">
        <v>6</v>
      </c>
      <c r="W104" s="4">
        <v>7</v>
      </c>
      <c r="X104" s="4">
        <v>8</v>
      </c>
      <c r="Y104" s="4">
        <v>9</v>
      </c>
      <c r="Z104" s="4"/>
      <c r="AA104" s="6">
        <v>4</v>
      </c>
      <c r="AB104" s="3">
        <v>4</v>
      </c>
      <c r="AC104" s="11">
        <v>4</v>
      </c>
      <c r="AD104" s="6">
        <v>8</v>
      </c>
      <c r="AE104" s="6">
        <v>6</v>
      </c>
      <c r="AF104" s="6">
        <v>2</v>
      </c>
      <c r="AG104" s="1">
        <v>4</v>
      </c>
      <c r="AI104" s="4">
        <v>2</v>
      </c>
      <c r="AK104" s="4">
        <v>7</v>
      </c>
      <c r="AL104" s="4">
        <v>4</v>
      </c>
      <c r="AN104" s="3">
        <v>6</v>
      </c>
      <c r="AO104" s="10">
        <v>3</v>
      </c>
      <c r="AX104" s="28"/>
      <c r="AY104" s="4"/>
      <c r="BB104" s="4">
        <v>4</v>
      </c>
      <c r="BH104" s="4"/>
      <c r="BJ104" s="6">
        <v>2</v>
      </c>
      <c r="BK104" s="1">
        <v>3</v>
      </c>
      <c r="BL104" s="6">
        <v>3</v>
      </c>
      <c r="BM104" s="3">
        <v>3</v>
      </c>
      <c r="BN104" s="11">
        <v>3</v>
      </c>
      <c r="BR104" s="11">
        <v>2</v>
      </c>
      <c r="BU104" s="3">
        <v>1</v>
      </c>
      <c r="BV104" s="6">
        <v>1</v>
      </c>
      <c r="BW104" s="1">
        <v>1</v>
      </c>
      <c r="BX104" s="6">
        <v>5</v>
      </c>
      <c r="BY104" s="1">
        <v>1</v>
      </c>
      <c r="BZ104" s="6">
        <v>2</v>
      </c>
      <c r="CA104" s="1">
        <v>1</v>
      </c>
      <c r="CB104" s="6" t="s">
        <v>45</v>
      </c>
      <c r="CC104" s="6" t="s">
        <v>37</v>
      </c>
      <c r="CD104" s="1" t="s">
        <v>56</v>
      </c>
      <c r="CE104" s="1">
        <v>1</v>
      </c>
    </row>
    <row r="105" spans="1:83" ht="12.75">
      <c r="A105" s="3">
        <v>2</v>
      </c>
      <c r="B105" s="6">
        <v>1</v>
      </c>
      <c r="C105" s="3">
        <v>1</v>
      </c>
      <c r="D105" s="11">
        <v>1</v>
      </c>
      <c r="E105" s="3">
        <v>3</v>
      </c>
      <c r="F105" s="10">
        <v>3</v>
      </c>
      <c r="I105" s="4">
        <v>3</v>
      </c>
      <c r="J105" s="4">
        <v>4</v>
      </c>
      <c r="M105" s="4">
        <v>7</v>
      </c>
      <c r="P105" s="5"/>
      <c r="Q105" s="10">
        <v>1</v>
      </c>
      <c r="V105" s="4">
        <v>6</v>
      </c>
      <c r="W105" s="4">
        <v>7</v>
      </c>
      <c r="X105" s="4">
        <v>8</v>
      </c>
      <c r="Y105" s="4">
        <v>9</v>
      </c>
      <c r="AA105" s="6">
        <v>1</v>
      </c>
      <c r="AB105" s="3">
        <v>2</v>
      </c>
      <c r="AC105" s="11">
        <v>1</v>
      </c>
      <c r="AD105" s="6">
        <v>1</v>
      </c>
      <c r="AE105" s="6">
        <v>1</v>
      </c>
      <c r="AF105" s="6">
        <v>1</v>
      </c>
      <c r="AI105" s="4">
        <v>2</v>
      </c>
      <c r="AK105" s="4">
        <v>2</v>
      </c>
      <c r="AL105" s="4">
        <v>2</v>
      </c>
      <c r="AN105" s="3">
        <v>2</v>
      </c>
      <c r="AO105" s="10">
        <v>2</v>
      </c>
      <c r="AX105" s="28"/>
      <c r="AY105" s="4"/>
      <c r="BB105" s="4">
        <v>4</v>
      </c>
      <c r="BH105" s="4"/>
      <c r="BJ105" s="6">
        <v>3</v>
      </c>
      <c r="BM105" s="3">
        <v>2</v>
      </c>
      <c r="BN105" s="11">
        <v>2</v>
      </c>
      <c r="BO105" s="3">
        <v>3</v>
      </c>
      <c r="BP105" s="11">
        <v>3</v>
      </c>
      <c r="BQ105" s="3">
        <v>1</v>
      </c>
      <c r="BR105" s="11">
        <v>1</v>
      </c>
      <c r="BU105" s="3">
        <v>2</v>
      </c>
      <c r="BV105" s="6">
        <v>1</v>
      </c>
      <c r="BW105" s="1">
        <v>1</v>
      </c>
      <c r="BX105" s="6">
        <v>5</v>
      </c>
      <c r="BY105" s="1">
        <v>1</v>
      </c>
      <c r="BZ105" s="6">
        <v>1</v>
      </c>
      <c r="CA105" s="1">
        <v>6</v>
      </c>
      <c r="CB105" s="6" t="s">
        <v>45</v>
      </c>
      <c r="CC105" s="6" t="s">
        <v>37</v>
      </c>
      <c r="CD105" s="1" t="s">
        <v>56</v>
      </c>
      <c r="CE105" s="1">
        <v>1</v>
      </c>
    </row>
    <row r="106" spans="1:83" ht="12.75">
      <c r="A106" s="3">
        <v>1</v>
      </c>
      <c r="B106" s="6">
        <v>2</v>
      </c>
      <c r="C106" s="3">
        <v>1</v>
      </c>
      <c r="D106" s="11">
        <v>1</v>
      </c>
      <c r="E106" s="3">
        <v>3</v>
      </c>
      <c r="F106" s="10">
        <v>3</v>
      </c>
      <c r="H106" s="4">
        <v>2</v>
      </c>
      <c r="I106" s="4">
        <v>3</v>
      </c>
      <c r="J106" s="4">
        <v>4</v>
      </c>
      <c r="P106" s="5"/>
      <c r="Q106" s="4">
        <v>1</v>
      </c>
      <c r="V106" s="4">
        <v>6</v>
      </c>
      <c r="W106" s="4">
        <v>7</v>
      </c>
      <c r="X106" s="4">
        <v>8</v>
      </c>
      <c r="Y106" s="4">
        <v>9</v>
      </c>
      <c r="AA106" s="6">
        <v>1</v>
      </c>
      <c r="AB106" s="3">
        <v>2</v>
      </c>
      <c r="AC106" s="11">
        <v>1</v>
      </c>
      <c r="AD106" s="6">
        <v>8</v>
      </c>
      <c r="AE106" s="6">
        <v>1</v>
      </c>
      <c r="AF106" s="6">
        <v>1</v>
      </c>
      <c r="AH106" s="3">
        <v>1</v>
      </c>
      <c r="AI106" s="4">
        <v>2</v>
      </c>
      <c r="AJ106" s="4">
        <v>1</v>
      </c>
      <c r="AK106" s="4">
        <v>2</v>
      </c>
      <c r="AL106" s="4">
        <v>3</v>
      </c>
      <c r="AN106" s="3">
        <v>2</v>
      </c>
      <c r="AO106" s="10">
        <v>1</v>
      </c>
      <c r="AX106" s="28"/>
      <c r="AY106" s="4"/>
      <c r="BH106" s="4"/>
      <c r="BJ106" s="6">
        <v>2</v>
      </c>
      <c r="BK106" s="1">
        <v>1</v>
      </c>
      <c r="BL106" s="6">
        <v>1</v>
      </c>
      <c r="BM106" s="3">
        <v>2</v>
      </c>
      <c r="BN106" s="11">
        <v>2</v>
      </c>
      <c r="BO106" s="3">
        <v>4</v>
      </c>
      <c r="BP106" s="11">
        <v>1</v>
      </c>
      <c r="BQ106" s="3">
        <v>1</v>
      </c>
      <c r="BR106" s="11">
        <v>1</v>
      </c>
      <c r="BU106" s="3">
        <v>3</v>
      </c>
      <c r="BV106" s="6">
        <v>1</v>
      </c>
      <c r="BW106" s="1">
        <v>2</v>
      </c>
      <c r="BX106" s="6">
        <v>5</v>
      </c>
      <c r="BY106" s="1">
        <v>1</v>
      </c>
      <c r="BZ106" s="6">
        <v>2</v>
      </c>
      <c r="CA106" s="1">
        <v>7</v>
      </c>
      <c r="CB106" s="6" t="s">
        <v>45</v>
      </c>
      <c r="CC106" s="6" t="s">
        <v>37</v>
      </c>
      <c r="CD106" s="1" t="s">
        <v>56</v>
      </c>
      <c r="CE106" s="1">
        <v>1</v>
      </c>
    </row>
    <row r="107" spans="1:83" ht="12.75">
      <c r="A107" s="3">
        <v>3</v>
      </c>
      <c r="B107" s="6">
        <v>2</v>
      </c>
      <c r="C107" s="3">
        <v>1</v>
      </c>
      <c r="D107" s="11">
        <v>1</v>
      </c>
      <c r="E107" s="3">
        <v>2</v>
      </c>
      <c r="F107" s="10">
        <v>2</v>
      </c>
      <c r="H107" s="4">
        <v>2</v>
      </c>
      <c r="I107" s="4">
        <v>3</v>
      </c>
      <c r="J107" s="4">
        <v>4</v>
      </c>
      <c r="K107" s="4">
        <v>5</v>
      </c>
      <c r="P107" s="5"/>
      <c r="Q107" s="10">
        <v>1</v>
      </c>
      <c r="V107" s="4">
        <v>6</v>
      </c>
      <c r="W107" s="4">
        <v>7</v>
      </c>
      <c r="X107" s="4">
        <v>8</v>
      </c>
      <c r="Y107" s="4">
        <v>9</v>
      </c>
      <c r="AA107" s="6">
        <v>1</v>
      </c>
      <c r="AB107" s="3">
        <v>1</v>
      </c>
      <c r="AC107" s="11">
        <v>1</v>
      </c>
      <c r="AD107" s="6">
        <v>2</v>
      </c>
      <c r="AE107" s="6">
        <v>1</v>
      </c>
      <c r="AF107" s="6">
        <v>1</v>
      </c>
      <c r="AI107" s="4">
        <v>3</v>
      </c>
      <c r="AJ107" s="4">
        <v>1</v>
      </c>
      <c r="AK107" s="4">
        <v>3</v>
      </c>
      <c r="AL107" s="4">
        <v>2</v>
      </c>
      <c r="AN107" s="3">
        <v>2</v>
      </c>
      <c r="AO107" s="10">
        <v>2</v>
      </c>
      <c r="AT107" s="4">
        <v>5</v>
      </c>
      <c r="AX107" s="28"/>
      <c r="AY107" s="4"/>
      <c r="BC107" s="4">
        <v>5</v>
      </c>
      <c r="BH107" s="4"/>
      <c r="BJ107" s="6">
        <v>1</v>
      </c>
      <c r="BK107" s="1">
        <v>2</v>
      </c>
      <c r="BL107" s="6">
        <v>1</v>
      </c>
      <c r="BM107" s="3">
        <v>1</v>
      </c>
      <c r="BN107" s="11">
        <v>1</v>
      </c>
      <c r="BO107" s="3">
        <v>3</v>
      </c>
      <c r="BP107" s="11">
        <v>3</v>
      </c>
      <c r="BQ107" s="3">
        <v>1</v>
      </c>
      <c r="BR107" s="11">
        <v>1</v>
      </c>
      <c r="BU107" s="3">
        <v>2</v>
      </c>
      <c r="BV107" s="6">
        <v>1</v>
      </c>
      <c r="BW107" s="1">
        <v>2</v>
      </c>
      <c r="BX107" s="6">
        <v>5</v>
      </c>
      <c r="BY107" s="1">
        <v>1</v>
      </c>
      <c r="BZ107" s="6">
        <v>2</v>
      </c>
      <c r="CA107" s="1">
        <v>4</v>
      </c>
      <c r="CB107" s="6" t="s">
        <v>55</v>
      </c>
      <c r="CC107" s="6" t="s">
        <v>37</v>
      </c>
      <c r="CD107" s="1" t="s">
        <v>56</v>
      </c>
      <c r="CE107" s="1">
        <v>1</v>
      </c>
    </row>
    <row r="108" spans="1:83" ht="12.75">
      <c r="A108" s="3">
        <v>5</v>
      </c>
      <c r="B108" s="6">
        <v>3</v>
      </c>
      <c r="C108" s="3">
        <v>1</v>
      </c>
      <c r="D108" s="11">
        <v>1</v>
      </c>
      <c r="E108" s="3">
        <v>4</v>
      </c>
      <c r="F108" s="10">
        <v>4</v>
      </c>
      <c r="I108" s="4">
        <v>3</v>
      </c>
      <c r="J108" s="4">
        <v>4</v>
      </c>
      <c r="K108" s="4">
        <v>5</v>
      </c>
      <c r="P108" s="5"/>
      <c r="Q108" s="10">
        <v>1</v>
      </c>
      <c r="V108" s="4">
        <v>6</v>
      </c>
      <c r="Y108" s="4">
        <v>9</v>
      </c>
      <c r="AA108" s="6">
        <v>4</v>
      </c>
      <c r="AB108" s="3">
        <v>4</v>
      </c>
      <c r="AC108" s="11">
        <v>4</v>
      </c>
      <c r="AD108" s="6">
        <v>3</v>
      </c>
      <c r="AE108" s="6">
        <v>8</v>
      </c>
      <c r="AF108" s="6">
        <v>1</v>
      </c>
      <c r="AH108" s="3">
        <v>2</v>
      </c>
      <c r="AI108" s="4">
        <v>1</v>
      </c>
      <c r="AJ108" s="4">
        <v>2</v>
      </c>
      <c r="AM108" s="5">
        <v>2</v>
      </c>
      <c r="AN108" s="3">
        <v>1</v>
      </c>
      <c r="AO108" s="10">
        <v>1</v>
      </c>
      <c r="AX108" s="28"/>
      <c r="AY108" s="4"/>
      <c r="BH108" s="4"/>
      <c r="BJ108" s="6">
        <v>1</v>
      </c>
      <c r="BK108" s="1">
        <v>1</v>
      </c>
      <c r="BL108" s="6">
        <v>2</v>
      </c>
      <c r="BM108" s="3">
        <v>3</v>
      </c>
      <c r="BN108" s="11">
        <v>3</v>
      </c>
      <c r="BU108" s="3">
        <v>1</v>
      </c>
      <c r="BV108" s="6">
        <v>2</v>
      </c>
      <c r="BW108" s="1">
        <v>1</v>
      </c>
      <c r="BX108" s="6">
        <v>5</v>
      </c>
      <c r="BY108" s="1">
        <v>2</v>
      </c>
      <c r="CB108" s="6" t="s">
        <v>55</v>
      </c>
      <c r="CC108" s="6" t="s">
        <v>37</v>
      </c>
      <c r="CD108" s="1" t="s">
        <v>56</v>
      </c>
      <c r="CE108" s="1">
        <v>1</v>
      </c>
    </row>
    <row r="109" spans="1:83" ht="12.75">
      <c r="A109" s="3">
        <v>2</v>
      </c>
      <c r="B109" s="6">
        <v>2</v>
      </c>
      <c r="C109" s="3">
        <v>1</v>
      </c>
      <c r="D109" s="11">
        <v>1</v>
      </c>
      <c r="E109" s="3">
        <v>3</v>
      </c>
      <c r="F109" s="10">
        <v>3</v>
      </c>
      <c r="I109" s="4">
        <v>3</v>
      </c>
      <c r="J109" s="4">
        <v>4</v>
      </c>
      <c r="P109" s="5"/>
      <c r="V109" s="4">
        <v>6</v>
      </c>
      <c r="AA109" s="6">
        <v>1</v>
      </c>
      <c r="AB109" s="3">
        <v>1</v>
      </c>
      <c r="AC109" s="11">
        <v>1</v>
      </c>
      <c r="AD109" s="6">
        <v>7</v>
      </c>
      <c r="AE109" s="6">
        <v>6</v>
      </c>
      <c r="AF109" s="6">
        <v>1</v>
      </c>
      <c r="AI109" s="4">
        <v>2</v>
      </c>
      <c r="AK109" s="4">
        <v>1</v>
      </c>
      <c r="AL109" s="4">
        <v>1</v>
      </c>
      <c r="AN109" s="3">
        <v>3</v>
      </c>
      <c r="AO109" s="10">
        <v>3</v>
      </c>
      <c r="AX109" s="28"/>
      <c r="AY109" s="4"/>
      <c r="AZ109" s="4">
        <v>2</v>
      </c>
      <c r="BH109" s="4"/>
      <c r="BJ109" s="6">
        <v>1</v>
      </c>
      <c r="BK109" s="1">
        <v>3</v>
      </c>
      <c r="BL109" s="6">
        <v>2</v>
      </c>
      <c r="BM109" s="3">
        <v>2</v>
      </c>
      <c r="BN109" s="11">
        <v>2</v>
      </c>
      <c r="BO109" s="3">
        <v>1</v>
      </c>
      <c r="BP109" s="11">
        <v>1</v>
      </c>
      <c r="BQ109" s="3">
        <v>1</v>
      </c>
      <c r="BR109" s="11">
        <v>1</v>
      </c>
      <c r="BU109" s="3">
        <v>1</v>
      </c>
      <c r="BV109" s="6">
        <v>2</v>
      </c>
      <c r="BW109" s="1">
        <v>1</v>
      </c>
      <c r="BX109" s="6">
        <v>4</v>
      </c>
      <c r="BY109" s="1">
        <v>1</v>
      </c>
      <c r="BZ109" s="6">
        <v>2</v>
      </c>
      <c r="CA109" s="1">
        <v>9</v>
      </c>
      <c r="CB109" s="6" t="s">
        <v>55</v>
      </c>
      <c r="CC109" s="6" t="s">
        <v>37</v>
      </c>
      <c r="CD109" s="1" t="s">
        <v>56</v>
      </c>
      <c r="CE109" s="1">
        <v>1</v>
      </c>
    </row>
    <row r="110" spans="1:83" ht="12.75">
      <c r="A110" s="3">
        <v>1</v>
      </c>
      <c r="B110" s="6">
        <v>2</v>
      </c>
      <c r="C110" s="3">
        <v>1</v>
      </c>
      <c r="D110" s="11">
        <v>2</v>
      </c>
      <c r="E110" s="3">
        <v>3</v>
      </c>
      <c r="F110" s="10">
        <v>3</v>
      </c>
      <c r="H110" s="4">
        <v>2</v>
      </c>
      <c r="I110" s="4">
        <v>3</v>
      </c>
      <c r="P110" s="5"/>
      <c r="Q110" s="4"/>
      <c r="V110" s="4">
        <v>6</v>
      </c>
      <c r="W110" s="4">
        <v>7</v>
      </c>
      <c r="AA110" s="6">
        <v>4</v>
      </c>
      <c r="AB110" s="3">
        <v>3</v>
      </c>
      <c r="AC110" s="11">
        <v>3</v>
      </c>
      <c r="AD110" s="6">
        <v>8</v>
      </c>
      <c r="AE110" s="6">
        <v>4</v>
      </c>
      <c r="AF110" s="6">
        <v>2</v>
      </c>
      <c r="AG110" s="1">
        <v>2</v>
      </c>
      <c r="AH110" s="3">
        <v>1</v>
      </c>
      <c r="AI110" s="4">
        <v>1</v>
      </c>
      <c r="AN110" s="3">
        <v>2</v>
      </c>
      <c r="AO110" s="10">
        <v>3</v>
      </c>
      <c r="AS110" s="4">
        <v>4</v>
      </c>
      <c r="AX110" s="28"/>
      <c r="AY110" s="4"/>
      <c r="AZ110" s="4">
        <v>2</v>
      </c>
      <c r="BH110" s="4"/>
      <c r="BJ110" s="6">
        <v>2</v>
      </c>
      <c r="BK110" s="1">
        <v>3</v>
      </c>
      <c r="BL110" s="6">
        <v>1</v>
      </c>
      <c r="BM110" s="3">
        <v>3</v>
      </c>
      <c r="BN110" s="11">
        <v>3</v>
      </c>
      <c r="BO110" s="3">
        <v>1</v>
      </c>
      <c r="BP110" s="11">
        <v>1</v>
      </c>
      <c r="BQ110" s="3">
        <v>2</v>
      </c>
      <c r="BR110" s="11">
        <v>2</v>
      </c>
      <c r="BU110" s="3">
        <v>1</v>
      </c>
      <c r="BV110" s="6">
        <v>1</v>
      </c>
      <c r="BW110" s="1">
        <v>1</v>
      </c>
      <c r="BX110" s="6">
        <v>3</v>
      </c>
      <c r="BY110" s="1">
        <v>1</v>
      </c>
      <c r="BZ110" s="6">
        <v>2</v>
      </c>
      <c r="CA110" s="1">
        <v>6</v>
      </c>
      <c r="CB110" s="6" t="s">
        <v>55</v>
      </c>
      <c r="CC110" s="6" t="s">
        <v>37</v>
      </c>
      <c r="CD110" s="1" t="s">
        <v>56</v>
      </c>
      <c r="CE110" s="1">
        <v>1</v>
      </c>
    </row>
    <row r="111" spans="1:83" ht="12.75">
      <c r="A111" s="3">
        <v>2</v>
      </c>
      <c r="B111" s="6">
        <v>1</v>
      </c>
      <c r="C111" s="3">
        <v>1</v>
      </c>
      <c r="D111" s="11">
        <v>1</v>
      </c>
      <c r="E111" s="3">
        <v>2</v>
      </c>
      <c r="F111" s="10">
        <v>2</v>
      </c>
      <c r="L111" s="4">
        <v>6</v>
      </c>
      <c r="P111" s="5"/>
      <c r="Q111" s="4"/>
      <c r="V111" s="4">
        <v>6</v>
      </c>
      <c r="AA111" s="6">
        <v>2</v>
      </c>
      <c r="AB111" s="3">
        <v>2</v>
      </c>
      <c r="AC111" s="11">
        <v>2</v>
      </c>
      <c r="AD111" s="6">
        <v>1</v>
      </c>
      <c r="AE111" s="6">
        <v>1</v>
      </c>
      <c r="AF111" s="6">
        <v>1</v>
      </c>
      <c r="AH111" s="3">
        <v>2</v>
      </c>
      <c r="AI111" s="4">
        <v>2</v>
      </c>
      <c r="AJ111" s="4">
        <v>1</v>
      </c>
      <c r="AK111" s="4">
        <v>2</v>
      </c>
      <c r="AL111" s="4">
        <v>2</v>
      </c>
      <c r="AN111" s="3">
        <v>3</v>
      </c>
      <c r="AO111" s="10">
        <v>3</v>
      </c>
      <c r="AP111" s="3">
        <v>1</v>
      </c>
      <c r="AT111" s="4">
        <v>5</v>
      </c>
      <c r="AW111" s="4">
        <v>8</v>
      </c>
      <c r="AX111" s="28"/>
      <c r="AY111" s="4">
        <v>1</v>
      </c>
      <c r="BC111" s="4">
        <v>5</v>
      </c>
      <c r="BF111" s="4">
        <v>8</v>
      </c>
      <c r="BH111" s="4"/>
      <c r="BJ111" s="6">
        <v>3</v>
      </c>
      <c r="BM111" s="3">
        <v>2</v>
      </c>
      <c r="BN111" s="11">
        <v>2</v>
      </c>
      <c r="BO111" s="3">
        <v>1</v>
      </c>
      <c r="BP111" s="11">
        <v>1</v>
      </c>
      <c r="BQ111" s="3">
        <v>2</v>
      </c>
      <c r="BR111" s="11">
        <v>2</v>
      </c>
      <c r="BU111" s="3">
        <v>1</v>
      </c>
      <c r="BV111" s="6">
        <v>1</v>
      </c>
      <c r="BW111" s="1">
        <v>2</v>
      </c>
      <c r="BX111" s="6">
        <v>5</v>
      </c>
      <c r="BY111" s="1">
        <v>1</v>
      </c>
      <c r="BZ111" s="6">
        <v>2</v>
      </c>
      <c r="CA111" s="1">
        <v>6</v>
      </c>
      <c r="CB111" s="6" t="s">
        <v>55</v>
      </c>
      <c r="CC111" s="6" t="s">
        <v>37</v>
      </c>
      <c r="CD111" s="1" t="s">
        <v>56</v>
      </c>
      <c r="CE111" s="1">
        <v>1</v>
      </c>
    </row>
    <row r="112" spans="1:83" ht="12.75">
      <c r="A112" s="3">
        <v>5</v>
      </c>
      <c r="B112" s="6">
        <v>2</v>
      </c>
      <c r="C112" s="3">
        <v>3</v>
      </c>
      <c r="D112" s="11">
        <v>3</v>
      </c>
      <c r="E112" s="3">
        <v>1</v>
      </c>
      <c r="F112" s="10">
        <v>1</v>
      </c>
      <c r="G112" s="3">
        <v>1</v>
      </c>
      <c r="L112" s="4">
        <v>6</v>
      </c>
      <c r="M112" s="4">
        <v>7</v>
      </c>
      <c r="O112" s="4">
        <v>9</v>
      </c>
      <c r="P112" s="5"/>
      <c r="Q112" s="10">
        <v>1</v>
      </c>
      <c r="V112" s="4">
        <v>6</v>
      </c>
      <c r="W112" s="4">
        <v>7</v>
      </c>
      <c r="X112" s="4">
        <v>9</v>
      </c>
      <c r="Z112" s="4"/>
      <c r="AA112" s="6">
        <v>3</v>
      </c>
      <c r="AB112" s="3">
        <v>3</v>
      </c>
      <c r="AC112" s="11">
        <v>3</v>
      </c>
      <c r="AD112" s="6">
        <v>8</v>
      </c>
      <c r="AE112" s="6">
        <v>8</v>
      </c>
      <c r="AF112" s="6">
        <v>1</v>
      </c>
      <c r="AI112" s="4">
        <v>2</v>
      </c>
      <c r="AJ112" s="4">
        <v>3</v>
      </c>
      <c r="AK112" s="4">
        <v>2</v>
      </c>
      <c r="AL112" s="4">
        <v>3</v>
      </c>
      <c r="AN112" s="3">
        <v>3</v>
      </c>
      <c r="AO112" s="10">
        <v>3</v>
      </c>
      <c r="AP112" s="3">
        <v>1</v>
      </c>
      <c r="AX112" s="28"/>
      <c r="AY112" s="4">
        <v>1</v>
      </c>
      <c r="BG112" s="5">
        <v>9</v>
      </c>
      <c r="BH112" s="4"/>
      <c r="BJ112" s="6">
        <v>4</v>
      </c>
      <c r="BK112" s="1">
        <v>3</v>
      </c>
      <c r="BL112" s="6">
        <v>1</v>
      </c>
      <c r="BM112" s="3">
        <v>3</v>
      </c>
      <c r="BN112" s="11">
        <v>3</v>
      </c>
      <c r="BU112" s="3">
        <v>1</v>
      </c>
      <c r="BV112" s="6">
        <v>1</v>
      </c>
      <c r="BW112" s="1">
        <v>2</v>
      </c>
      <c r="BX112" s="6">
        <v>5</v>
      </c>
      <c r="BY112" s="1">
        <v>1</v>
      </c>
      <c r="BZ112" s="6">
        <v>1</v>
      </c>
      <c r="CA112" s="1">
        <v>2</v>
      </c>
      <c r="CB112" s="6" t="s">
        <v>55</v>
      </c>
      <c r="CC112" s="6" t="s">
        <v>37</v>
      </c>
      <c r="CD112" s="1" t="s">
        <v>56</v>
      </c>
      <c r="CE112" s="1">
        <v>1</v>
      </c>
    </row>
    <row r="113" spans="1:83" ht="12.75">
      <c r="A113" s="3">
        <v>3</v>
      </c>
      <c r="B113" s="6">
        <v>1</v>
      </c>
      <c r="C113" s="3">
        <v>2</v>
      </c>
      <c r="D113" s="11">
        <v>2</v>
      </c>
      <c r="E113" s="3">
        <v>1</v>
      </c>
      <c r="F113" s="10">
        <v>1</v>
      </c>
      <c r="H113" s="4">
        <v>2</v>
      </c>
      <c r="I113" s="4">
        <v>3</v>
      </c>
      <c r="J113" s="4">
        <v>4</v>
      </c>
      <c r="P113" s="5"/>
      <c r="Q113" s="4">
        <v>1</v>
      </c>
      <c r="V113" s="4">
        <v>6</v>
      </c>
      <c r="W113" s="4">
        <v>7</v>
      </c>
      <c r="X113" s="4">
        <v>9</v>
      </c>
      <c r="AA113" s="6">
        <v>2</v>
      </c>
      <c r="AB113" s="3">
        <v>3</v>
      </c>
      <c r="AC113" s="11">
        <v>2</v>
      </c>
      <c r="AD113" s="6">
        <v>2</v>
      </c>
      <c r="AE113" s="6">
        <v>1</v>
      </c>
      <c r="AF113" s="6">
        <v>2</v>
      </c>
      <c r="AG113" s="1">
        <v>2</v>
      </c>
      <c r="AH113" s="3">
        <v>1</v>
      </c>
      <c r="AI113" s="4">
        <v>4</v>
      </c>
      <c r="AK113" s="4">
        <v>4</v>
      </c>
      <c r="AL113" s="4">
        <v>4</v>
      </c>
      <c r="AN113" s="3">
        <v>3</v>
      </c>
      <c r="AO113" s="10">
        <v>4</v>
      </c>
      <c r="AT113" s="4">
        <v>5</v>
      </c>
      <c r="AX113" s="28"/>
      <c r="AY113" s="4"/>
      <c r="BC113" s="4">
        <v>5</v>
      </c>
      <c r="BH113" s="4"/>
      <c r="BJ113" s="6">
        <v>2</v>
      </c>
      <c r="BK113" s="1">
        <v>1</v>
      </c>
      <c r="BL113" s="6">
        <v>3</v>
      </c>
      <c r="BM113" s="3">
        <v>2</v>
      </c>
      <c r="BN113" s="11">
        <v>2</v>
      </c>
      <c r="BO113" s="3">
        <v>4</v>
      </c>
      <c r="BP113" s="11">
        <v>4</v>
      </c>
      <c r="BQ113" s="3">
        <v>2</v>
      </c>
      <c r="BR113" s="11">
        <v>2</v>
      </c>
      <c r="BU113" s="3">
        <v>1</v>
      </c>
      <c r="BV113" s="6">
        <v>1</v>
      </c>
      <c r="BW113" s="1">
        <v>2</v>
      </c>
      <c r="BX113" s="6">
        <v>5</v>
      </c>
      <c r="BY113" s="1">
        <v>1</v>
      </c>
      <c r="BZ113" s="6">
        <v>2</v>
      </c>
      <c r="CA113" s="1">
        <v>7</v>
      </c>
      <c r="CB113" s="6" t="s">
        <v>55</v>
      </c>
      <c r="CC113" s="6" t="s">
        <v>37</v>
      </c>
      <c r="CD113" s="1" t="s">
        <v>56</v>
      </c>
      <c r="CE113" s="1">
        <v>1</v>
      </c>
    </row>
    <row r="114" spans="1:83" ht="12.75">
      <c r="A114" s="3">
        <v>6</v>
      </c>
      <c r="B114" s="6">
        <v>2</v>
      </c>
      <c r="C114" s="3">
        <v>1</v>
      </c>
      <c r="D114" s="11">
        <v>1</v>
      </c>
      <c r="E114" s="3">
        <v>3</v>
      </c>
      <c r="F114" s="10">
        <v>3</v>
      </c>
      <c r="P114" s="5">
        <v>10</v>
      </c>
      <c r="Z114" s="5">
        <v>10</v>
      </c>
      <c r="AA114" s="6">
        <v>3</v>
      </c>
      <c r="AB114" s="3">
        <v>3</v>
      </c>
      <c r="AC114" s="11">
        <v>3</v>
      </c>
      <c r="AD114" s="6">
        <v>3</v>
      </c>
      <c r="AE114" s="6">
        <v>1</v>
      </c>
      <c r="AF114" s="6">
        <v>2</v>
      </c>
      <c r="AG114" s="1">
        <v>1</v>
      </c>
      <c r="AH114" s="3">
        <v>2</v>
      </c>
      <c r="AI114" s="4">
        <v>2</v>
      </c>
      <c r="AJ114" s="4">
        <v>1</v>
      </c>
      <c r="AK114" s="4">
        <v>2</v>
      </c>
      <c r="AL114" s="4">
        <v>4</v>
      </c>
      <c r="AN114" s="3">
        <v>3</v>
      </c>
      <c r="AO114" s="10">
        <v>4</v>
      </c>
      <c r="AT114" s="4">
        <v>5</v>
      </c>
      <c r="AX114" s="28"/>
      <c r="AY114" s="4">
        <v>1</v>
      </c>
      <c r="AZ114" s="4">
        <v>2</v>
      </c>
      <c r="BA114" s="4">
        <v>3</v>
      </c>
      <c r="BC114" s="4">
        <v>5</v>
      </c>
      <c r="BH114" s="4"/>
      <c r="BJ114" s="6">
        <v>1</v>
      </c>
      <c r="BK114" s="1">
        <v>2</v>
      </c>
      <c r="BL114" s="6">
        <v>1</v>
      </c>
      <c r="BM114" s="3">
        <v>1</v>
      </c>
      <c r="BN114" s="11">
        <v>1</v>
      </c>
      <c r="BO114" s="3">
        <v>3</v>
      </c>
      <c r="BP114" s="11">
        <v>3</v>
      </c>
      <c r="BQ114" s="3">
        <v>1</v>
      </c>
      <c r="BR114" s="11">
        <v>1</v>
      </c>
      <c r="BU114" s="3">
        <v>1</v>
      </c>
      <c r="BV114" s="6">
        <v>1</v>
      </c>
      <c r="BW114" s="1">
        <v>2</v>
      </c>
      <c r="BX114" s="6">
        <v>5</v>
      </c>
      <c r="BY114" s="1">
        <v>1</v>
      </c>
      <c r="BZ114" s="6">
        <v>2</v>
      </c>
      <c r="CA114" s="1">
        <v>9</v>
      </c>
      <c r="CB114" s="6" t="s">
        <v>55</v>
      </c>
      <c r="CC114" s="6" t="s">
        <v>37</v>
      </c>
      <c r="CD114" s="1" t="s">
        <v>56</v>
      </c>
      <c r="CE114" s="1">
        <v>1</v>
      </c>
    </row>
    <row r="115" spans="1:83" ht="12.75">
      <c r="A115" s="3">
        <v>1</v>
      </c>
      <c r="B115" s="6">
        <v>1</v>
      </c>
      <c r="C115" s="3">
        <v>1</v>
      </c>
      <c r="D115" s="11">
        <v>1</v>
      </c>
      <c r="E115" s="3">
        <v>1</v>
      </c>
      <c r="F115" s="10">
        <v>1</v>
      </c>
      <c r="G115" s="3">
        <v>1</v>
      </c>
      <c r="H115" s="4">
        <v>2</v>
      </c>
      <c r="I115" s="4">
        <v>3</v>
      </c>
      <c r="J115" s="4">
        <v>4</v>
      </c>
      <c r="K115" s="4">
        <v>5</v>
      </c>
      <c r="P115" s="5"/>
      <c r="Q115" s="49">
        <v>1</v>
      </c>
      <c r="R115" s="31"/>
      <c r="S115" s="31"/>
      <c r="T115" s="31"/>
      <c r="U115" s="31"/>
      <c r="V115" s="31">
        <v>6</v>
      </c>
      <c r="W115" s="31">
        <v>7</v>
      </c>
      <c r="X115" s="31">
        <v>8</v>
      </c>
      <c r="Y115" s="31">
        <v>9</v>
      </c>
      <c r="AA115" s="6">
        <v>1</v>
      </c>
      <c r="AB115" s="3">
        <v>2</v>
      </c>
      <c r="AC115" s="11">
        <v>1</v>
      </c>
      <c r="AD115" s="6">
        <v>8</v>
      </c>
      <c r="AE115" s="6">
        <v>2</v>
      </c>
      <c r="AF115" s="6">
        <v>1</v>
      </c>
      <c r="AI115" s="4">
        <v>2</v>
      </c>
      <c r="AK115" s="4">
        <v>2</v>
      </c>
      <c r="AL115" s="4">
        <v>1</v>
      </c>
      <c r="AN115" s="3">
        <v>2</v>
      </c>
      <c r="AO115" s="10">
        <v>3</v>
      </c>
      <c r="AX115" s="28"/>
      <c r="AY115" s="4"/>
      <c r="AZ115" s="4">
        <v>2</v>
      </c>
      <c r="BC115" s="4">
        <v>5</v>
      </c>
      <c r="BE115" s="4">
        <v>7</v>
      </c>
      <c r="BF115" s="4">
        <v>8</v>
      </c>
      <c r="BH115" s="4"/>
      <c r="BJ115" s="6">
        <v>3</v>
      </c>
      <c r="BM115" s="3">
        <v>2</v>
      </c>
      <c r="BN115" s="11">
        <v>1</v>
      </c>
      <c r="BO115" s="3">
        <v>3</v>
      </c>
      <c r="BP115" s="11">
        <v>4</v>
      </c>
      <c r="BQ115" s="3">
        <v>2</v>
      </c>
      <c r="BR115" s="11">
        <v>1</v>
      </c>
      <c r="BU115" s="3">
        <v>2</v>
      </c>
      <c r="BV115" s="6">
        <v>1</v>
      </c>
      <c r="BW115" s="1">
        <v>1</v>
      </c>
      <c r="BX115" s="6">
        <v>5</v>
      </c>
      <c r="BY115" s="1">
        <v>1</v>
      </c>
      <c r="BZ115" s="6">
        <v>2</v>
      </c>
      <c r="CA115" s="1">
        <v>4</v>
      </c>
      <c r="CB115" s="6" t="s">
        <v>55</v>
      </c>
      <c r="CC115" s="6" t="s">
        <v>37</v>
      </c>
      <c r="CD115" s="1" t="s">
        <v>56</v>
      </c>
      <c r="CE115" s="1">
        <v>1</v>
      </c>
    </row>
    <row r="116" spans="1:83" ht="12.75">
      <c r="A116" s="3">
        <v>6</v>
      </c>
      <c r="B116" s="6">
        <v>1</v>
      </c>
      <c r="C116" s="3">
        <v>2</v>
      </c>
      <c r="D116" s="11">
        <v>3</v>
      </c>
      <c r="E116" s="3">
        <v>3</v>
      </c>
      <c r="F116" s="10">
        <v>4</v>
      </c>
      <c r="P116" s="5">
        <v>10</v>
      </c>
      <c r="Z116" s="4">
        <v>10</v>
      </c>
      <c r="AA116" s="6">
        <v>3</v>
      </c>
      <c r="AB116" s="3">
        <v>3</v>
      </c>
      <c r="AC116" s="11">
        <v>3</v>
      </c>
      <c r="AD116" s="6">
        <v>7</v>
      </c>
      <c r="AE116" s="6">
        <v>1</v>
      </c>
      <c r="AF116" s="6">
        <v>2</v>
      </c>
      <c r="AG116" s="1">
        <v>2</v>
      </c>
      <c r="AI116" s="4">
        <v>2</v>
      </c>
      <c r="AN116" s="3">
        <v>3</v>
      </c>
      <c r="AO116" s="10">
        <v>3</v>
      </c>
      <c r="AQ116" s="4">
        <v>2</v>
      </c>
      <c r="AX116" s="28"/>
      <c r="AY116" s="4">
        <v>2</v>
      </c>
      <c r="BH116" s="4"/>
      <c r="BJ116" s="6">
        <v>2</v>
      </c>
      <c r="BK116" s="1">
        <v>3</v>
      </c>
      <c r="BL116" s="6">
        <v>2</v>
      </c>
      <c r="BM116" s="3">
        <v>3</v>
      </c>
      <c r="BN116" s="11">
        <v>3</v>
      </c>
      <c r="BO116" s="3">
        <v>3</v>
      </c>
      <c r="BP116" s="11">
        <v>3</v>
      </c>
      <c r="BQ116" s="3">
        <v>2</v>
      </c>
      <c r="BR116" s="11">
        <v>2</v>
      </c>
      <c r="BU116" s="3">
        <v>2</v>
      </c>
      <c r="BV116" s="6">
        <v>1</v>
      </c>
      <c r="BW116" s="1">
        <v>1</v>
      </c>
      <c r="BX116" s="6">
        <v>5</v>
      </c>
      <c r="BY116" s="1">
        <v>1</v>
      </c>
      <c r="BZ116" s="6">
        <v>2</v>
      </c>
      <c r="CA116" s="1">
        <v>7</v>
      </c>
      <c r="CB116" s="6" t="s">
        <v>55</v>
      </c>
      <c r="CC116" s="6" t="s">
        <v>37</v>
      </c>
      <c r="CD116" s="1" t="s">
        <v>56</v>
      </c>
      <c r="CE116" s="1">
        <v>1</v>
      </c>
    </row>
    <row r="117" spans="1:83" ht="12.75">
      <c r="A117" s="3">
        <v>5</v>
      </c>
      <c r="B117" s="6">
        <v>2</v>
      </c>
      <c r="C117" s="3">
        <v>1</v>
      </c>
      <c r="D117" s="11">
        <v>1</v>
      </c>
      <c r="E117" s="3">
        <v>1</v>
      </c>
      <c r="F117" s="10">
        <v>1</v>
      </c>
      <c r="H117" s="4">
        <v>2</v>
      </c>
      <c r="I117" s="4">
        <v>3</v>
      </c>
      <c r="J117" s="4">
        <v>4</v>
      </c>
      <c r="K117" s="4">
        <v>5</v>
      </c>
      <c r="O117" s="4">
        <v>9</v>
      </c>
      <c r="P117" s="5"/>
      <c r="Q117" s="4"/>
      <c r="V117" s="4">
        <v>6</v>
      </c>
      <c r="Y117" s="4">
        <v>9</v>
      </c>
      <c r="AA117" s="6">
        <v>1</v>
      </c>
      <c r="AB117" s="3">
        <v>1</v>
      </c>
      <c r="AC117" s="11">
        <v>1</v>
      </c>
      <c r="AD117" s="6">
        <v>5</v>
      </c>
      <c r="AE117" s="6">
        <v>6</v>
      </c>
      <c r="AF117" s="6">
        <v>1</v>
      </c>
      <c r="AI117" s="4">
        <v>1</v>
      </c>
      <c r="AK117" s="4">
        <v>1</v>
      </c>
      <c r="AL117" s="4">
        <v>1</v>
      </c>
      <c r="AN117" s="3">
        <v>3</v>
      </c>
      <c r="AO117" s="10">
        <v>3</v>
      </c>
      <c r="AX117" s="28"/>
      <c r="AY117" s="4"/>
      <c r="BH117" s="4"/>
      <c r="BJ117" s="6">
        <v>2</v>
      </c>
      <c r="BK117" s="1">
        <v>3</v>
      </c>
      <c r="BL117" s="6">
        <v>2</v>
      </c>
      <c r="BM117" s="3">
        <v>2</v>
      </c>
      <c r="BN117" s="11">
        <v>2</v>
      </c>
      <c r="BO117" s="3">
        <v>3</v>
      </c>
      <c r="BP117" s="11">
        <v>3</v>
      </c>
      <c r="BQ117" s="3">
        <v>1</v>
      </c>
      <c r="BR117" s="11">
        <v>1</v>
      </c>
      <c r="BU117" s="3">
        <v>3</v>
      </c>
      <c r="BV117" s="6">
        <v>1</v>
      </c>
      <c r="BW117" s="1">
        <v>2</v>
      </c>
      <c r="BX117" s="6">
        <v>5</v>
      </c>
      <c r="BY117" s="1">
        <v>1</v>
      </c>
      <c r="BZ117" s="6">
        <v>2</v>
      </c>
      <c r="CA117" s="1">
        <v>5</v>
      </c>
      <c r="CB117" s="6" t="s">
        <v>55</v>
      </c>
      <c r="CC117" s="6" t="s">
        <v>37</v>
      </c>
      <c r="CD117" s="1" t="s">
        <v>56</v>
      </c>
      <c r="CE117" s="1">
        <v>1</v>
      </c>
    </row>
    <row r="118" spans="1:83" ht="12.75">
      <c r="A118" s="3">
        <v>4</v>
      </c>
      <c r="B118" s="6">
        <v>2</v>
      </c>
      <c r="C118" s="3">
        <v>1</v>
      </c>
      <c r="D118" s="11">
        <v>1</v>
      </c>
      <c r="E118" s="3">
        <v>1</v>
      </c>
      <c r="F118" s="10">
        <v>1</v>
      </c>
      <c r="G118" s="3">
        <v>1</v>
      </c>
      <c r="P118" s="5"/>
      <c r="Q118" s="10">
        <v>1</v>
      </c>
      <c r="R118" s="4">
        <v>2</v>
      </c>
      <c r="S118" s="4">
        <v>3</v>
      </c>
      <c r="T118" s="4">
        <v>4</v>
      </c>
      <c r="AA118" s="6">
        <v>2</v>
      </c>
      <c r="AB118" s="3">
        <v>2</v>
      </c>
      <c r="AC118" s="11">
        <v>1</v>
      </c>
      <c r="AD118" s="6">
        <v>2</v>
      </c>
      <c r="AE118" s="6">
        <v>1</v>
      </c>
      <c r="AF118" s="6">
        <v>2</v>
      </c>
      <c r="AG118" s="1">
        <v>2</v>
      </c>
      <c r="AH118" s="3">
        <v>3</v>
      </c>
      <c r="AI118" s="4">
        <v>3</v>
      </c>
      <c r="AK118" s="4">
        <v>2</v>
      </c>
      <c r="AN118" s="3">
        <v>2</v>
      </c>
      <c r="AO118" s="10">
        <v>2</v>
      </c>
      <c r="AX118" s="28"/>
      <c r="AY118" s="4"/>
      <c r="BB118" s="4">
        <v>4</v>
      </c>
      <c r="BH118" s="4"/>
      <c r="BJ118" s="6">
        <v>1</v>
      </c>
      <c r="BK118" s="1">
        <v>3</v>
      </c>
      <c r="BL118" s="6">
        <v>1</v>
      </c>
      <c r="BM118" s="3">
        <v>3</v>
      </c>
      <c r="BN118" s="11">
        <v>3</v>
      </c>
      <c r="BO118" s="3">
        <v>1</v>
      </c>
      <c r="BP118" s="11">
        <v>1</v>
      </c>
      <c r="BQ118" s="3">
        <v>3</v>
      </c>
      <c r="BR118" s="11">
        <v>3</v>
      </c>
      <c r="BU118" s="3">
        <v>1</v>
      </c>
      <c r="BV118" s="6">
        <v>1</v>
      </c>
      <c r="BW118" s="1">
        <v>2</v>
      </c>
      <c r="BX118" s="6">
        <v>5</v>
      </c>
      <c r="BY118" s="1">
        <v>1</v>
      </c>
      <c r="BZ118" s="6">
        <v>1</v>
      </c>
      <c r="CA118" s="1">
        <v>3</v>
      </c>
      <c r="CB118" s="6" t="s">
        <v>55</v>
      </c>
      <c r="CC118" s="6" t="s">
        <v>37</v>
      </c>
      <c r="CD118" s="1" t="s">
        <v>56</v>
      </c>
      <c r="CE118" s="1">
        <v>1</v>
      </c>
    </row>
    <row r="119" spans="1:83" ht="12.75">
      <c r="A119" s="3">
        <v>2</v>
      </c>
      <c r="B119" s="6">
        <v>3</v>
      </c>
      <c r="C119" s="3">
        <v>3</v>
      </c>
      <c r="D119" s="11">
        <v>1</v>
      </c>
      <c r="E119" s="3">
        <v>3</v>
      </c>
      <c r="F119" s="10">
        <v>3</v>
      </c>
      <c r="I119" s="4">
        <v>3</v>
      </c>
      <c r="J119" s="4">
        <v>4</v>
      </c>
      <c r="P119" s="5"/>
      <c r="Q119" s="4"/>
      <c r="V119" s="4">
        <v>6</v>
      </c>
      <c r="W119" s="4">
        <v>7</v>
      </c>
      <c r="X119" s="4">
        <v>8</v>
      </c>
      <c r="Y119" s="4">
        <v>9</v>
      </c>
      <c r="AA119" s="6">
        <v>3</v>
      </c>
      <c r="AB119" s="3">
        <v>3</v>
      </c>
      <c r="AC119" s="11">
        <v>3</v>
      </c>
      <c r="AD119" s="6">
        <v>2</v>
      </c>
      <c r="AE119" s="6">
        <v>3</v>
      </c>
      <c r="AF119" s="6">
        <v>1</v>
      </c>
      <c r="AI119" s="4">
        <v>1</v>
      </c>
      <c r="AK119" s="4">
        <v>1</v>
      </c>
      <c r="AN119" s="3">
        <v>2</v>
      </c>
      <c r="AO119" s="10">
        <v>2</v>
      </c>
      <c r="AX119" s="28"/>
      <c r="AY119" s="4"/>
      <c r="BH119" s="4"/>
      <c r="BJ119" s="6">
        <v>4</v>
      </c>
      <c r="BK119" s="1">
        <v>3</v>
      </c>
      <c r="BL119" s="6">
        <v>1</v>
      </c>
      <c r="BM119" s="3">
        <v>2</v>
      </c>
      <c r="BN119" s="11">
        <v>2</v>
      </c>
      <c r="BO119" s="3">
        <v>1</v>
      </c>
      <c r="BP119" s="11">
        <v>1</v>
      </c>
      <c r="BQ119" s="3">
        <v>2</v>
      </c>
      <c r="BR119" s="11">
        <v>2</v>
      </c>
      <c r="BU119" s="3">
        <v>2</v>
      </c>
      <c r="BV119" s="6">
        <v>1</v>
      </c>
      <c r="BW119" s="1">
        <v>2</v>
      </c>
      <c r="BX119" s="6">
        <v>3</v>
      </c>
      <c r="BY119" s="1">
        <v>1</v>
      </c>
      <c r="BZ119" s="6">
        <v>2</v>
      </c>
      <c r="CA119" s="1">
        <v>6</v>
      </c>
      <c r="CB119" s="6" t="s">
        <v>55</v>
      </c>
      <c r="CC119" s="6" t="s">
        <v>37</v>
      </c>
      <c r="CD119" s="1" t="s">
        <v>56</v>
      </c>
      <c r="CE119" s="1">
        <v>1</v>
      </c>
    </row>
    <row r="120" spans="1:83" ht="12.75">
      <c r="A120" s="3">
        <v>2</v>
      </c>
      <c r="B120" s="6">
        <v>3</v>
      </c>
      <c r="C120" s="3">
        <v>3</v>
      </c>
      <c r="D120" s="11">
        <v>3</v>
      </c>
      <c r="E120" s="3">
        <v>3</v>
      </c>
      <c r="F120" s="10">
        <v>3</v>
      </c>
      <c r="G120" s="3">
        <v>1</v>
      </c>
      <c r="H120" s="4">
        <v>2</v>
      </c>
      <c r="I120" s="4">
        <v>3</v>
      </c>
      <c r="J120" s="4">
        <v>4</v>
      </c>
      <c r="K120" s="4">
        <v>5</v>
      </c>
      <c r="P120" s="5"/>
      <c r="Q120" s="4"/>
      <c r="V120" s="4">
        <v>6</v>
      </c>
      <c r="W120" s="4">
        <v>7</v>
      </c>
      <c r="X120" s="4">
        <v>8</v>
      </c>
      <c r="Y120" s="4">
        <v>9</v>
      </c>
      <c r="AA120" s="6">
        <v>3</v>
      </c>
      <c r="AB120" s="3">
        <v>3</v>
      </c>
      <c r="AC120" s="11">
        <v>3</v>
      </c>
      <c r="AD120" s="6">
        <v>7</v>
      </c>
      <c r="AE120" s="6">
        <v>7</v>
      </c>
      <c r="AF120" s="6">
        <v>1</v>
      </c>
      <c r="AI120" s="4">
        <v>2</v>
      </c>
      <c r="AK120" s="4">
        <v>2</v>
      </c>
      <c r="AL120" s="4">
        <v>3</v>
      </c>
      <c r="AN120" s="3">
        <v>2</v>
      </c>
      <c r="AO120" s="10">
        <v>2</v>
      </c>
      <c r="AP120" s="3">
        <v>1</v>
      </c>
      <c r="AX120" s="28"/>
      <c r="AY120" s="4">
        <v>1</v>
      </c>
      <c r="BH120" s="4"/>
      <c r="BJ120" s="6">
        <v>3</v>
      </c>
      <c r="BM120" s="3">
        <v>3</v>
      </c>
      <c r="BN120" s="11">
        <v>3</v>
      </c>
      <c r="BO120" s="3">
        <v>1</v>
      </c>
      <c r="BP120" s="11">
        <v>1</v>
      </c>
      <c r="BQ120" s="3">
        <v>2</v>
      </c>
      <c r="BR120" s="11">
        <v>2</v>
      </c>
      <c r="BU120" s="3">
        <v>1</v>
      </c>
      <c r="BV120" s="6">
        <v>1</v>
      </c>
      <c r="BW120" s="1">
        <v>1</v>
      </c>
      <c r="BX120" s="6">
        <v>5</v>
      </c>
      <c r="BY120" s="1">
        <v>1</v>
      </c>
      <c r="BZ120" s="6">
        <v>2</v>
      </c>
      <c r="CA120" s="1">
        <v>5</v>
      </c>
      <c r="CB120" s="6" t="s">
        <v>55</v>
      </c>
      <c r="CC120" s="6" t="s">
        <v>37</v>
      </c>
      <c r="CD120" s="1" t="s">
        <v>56</v>
      </c>
      <c r="CE120" s="1">
        <v>1</v>
      </c>
    </row>
    <row r="121" spans="1:83" ht="12.75">
      <c r="A121" s="3">
        <v>3</v>
      </c>
      <c r="B121" s="6">
        <v>3</v>
      </c>
      <c r="C121" s="3">
        <v>1</v>
      </c>
      <c r="D121" s="11">
        <v>1</v>
      </c>
      <c r="E121" s="3">
        <v>2</v>
      </c>
      <c r="F121" s="10">
        <v>2</v>
      </c>
      <c r="I121" s="4">
        <v>3</v>
      </c>
      <c r="J121" s="4">
        <v>4</v>
      </c>
      <c r="P121" s="5"/>
      <c r="V121" s="4">
        <v>6</v>
      </c>
      <c r="AA121" s="6">
        <v>2</v>
      </c>
      <c r="AB121" s="3">
        <v>1</v>
      </c>
      <c r="AC121" s="11">
        <v>1</v>
      </c>
      <c r="AD121" s="6">
        <v>8</v>
      </c>
      <c r="AE121" s="6">
        <v>8</v>
      </c>
      <c r="AF121" s="6">
        <v>1</v>
      </c>
      <c r="AH121" s="3">
        <v>2</v>
      </c>
      <c r="AI121" s="4">
        <v>2</v>
      </c>
      <c r="AN121" s="3">
        <v>1</v>
      </c>
      <c r="AO121" s="10">
        <v>6</v>
      </c>
      <c r="AX121" s="28"/>
      <c r="AY121" s="4">
        <v>1</v>
      </c>
      <c r="BH121" s="4"/>
      <c r="BJ121" s="6">
        <v>1</v>
      </c>
      <c r="BK121" s="1">
        <v>3</v>
      </c>
      <c r="BL121" s="6">
        <v>2</v>
      </c>
      <c r="BM121" s="3">
        <v>2</v>
      </c>
      <c r="BN121" s="11">
        <v>3</v>
      </c>
      <c r="BO121" s="3">
        <v>3</v>
      </c>
      <c r="BQ121" s="3">
        <v>1</v>
      </c>
      <c r="BR121" s="11">
        <v>1</v>
      </c>
      <c r="BU121" s="3">
        <v>3</v>
      </c>
      <c r="BV121" s="6">
        <v>1</v>
      </c>
      <c r="BW121" s="1">
        <v>2</v>
      </c>
      <c r="BX121" s="6">
        <v>5</v>
      </c>
      <c r="BY121" s="1">
        <v>1</v>
      </c>
      <c r="BZ121" s="6">
        <v>1</v>
      </c>
      <c r="CA121" s="1">
        <v>1</v>
      </c>
      <c r="CB121" s="6" t="s">
        <v>55</v>
      </c>
      <c r="CC121" s="6" t="s">
        <v>37</v>
      </c>
      <c r="CD121" s="1" t="s">
        <v>56</v>
      </c>
      <c r="CE121" s="1">
        <v>1</v>
      </c>
    </row>
    <row r="122" spans="1:83" ht="12.75">
      <c r="A122" s="3">
        <v>2</v>
      </c>
      <c r="B122" s="6">
        <v>2</v>
      </c>
      <c r="C122" s="3">
        <v>1</v>
      </c>
      <c r="D122" s="11">
        <v>1</v>
      </c>
      <c r="E122" s="3">
        <v>5</v>
      </c>
      <c r="F122" s="10">
        <v>1</v>
      </c>
      <c r="G122" s="3">
        <v>1</v>
      </c>
      <c r="I122" s="4">
        <v>3</v>
      </c>
      <c r="J122" s="4">
        <v>4</v>
      </c>
      <c r="P122" s="5"/>
      <c r="Q122" s="10">
        <v>1</v>
      </c>
      <c r="S122" s="4">
        <v>3</v>
      </c>
      <c r="U122" s="4">
        <v>5</v>
      </c>
      <c r="V122" s="4">
        <v>6</v>
      </c>
      <c r="W122" s="4">
        <v>7</v>
      </c>
      <c r="X122" s="4">
        <v>8</v>
      </c>
      <c r="Y122" s="4">
        <v>9</v>
      </c>
      <c r="Z122" s="4"/>
      <c r="AA122" s="6">
        <v>3</v>
      </c>
      <c r="AB122" s="3">
        <v>2</v>
      </c>
      <c r="AC122" s="11">
        <v>2</v>
      </c>
      <c r="AD122" s="6">
        <v>2</v>
      </c>
      <c r="AE122" s="6">
        <v>1</v>
      </c>
      <c r="AF122" s="6">
        <v>1</v>
      </c>
      <c r="AI122" s="4">
        <v>3</v>
      </c>
      <c r="AK122" s="4">
        <v>1</v>
      </c>
      <c r="AL122" s="4">
        <v>1</v>
      </c>
      <c r="AN122" s="3">
        <v>6</v>
      </c>
      <c r="AO122" s="10">
        <v>3</v>
      </c>
      <c r="AU122" s="4">
        <v>6</v>
      </c>
      <c r="AX122" s="28"/>
      <c r="AY122" s="4">
        <v>1</v>
      </c>
      <c r="BC122" s="4">
        <v>5</v>
      </c>
      <c r="BF122" s="4">
        <v>8</v>
      </c>
      <c r="BH122" s="4"/>
      <c r="BJ122" s="6">
        <v>1</v>
      </c>
      <c r="BK122" s="1">
        <v>3</v>
      </c>
      <c r="BL122" s="6">
        <v>1</v>
      </c>
      <c r="BM122" s="3">
        <v>1</v>
      </c>
      <c r="BN122" s="11">
        <v>2</v>
      </c>
      <c r="BO122" s="3">
        <v>3</v>
      </c>
      <c r="BP122" s="11">
        <v>1</v>
      </c>
      <c r="BQ122" s="3">
        <v>2</v>
      </c>
      <c r="BR122" s="11">
        <v>2</v>
      </c>
      <c r="BU122" s="3">
        <v>1</v>
      </c>
      <c r="BV122" s="6">
        <v>1</v>
      </c>
      <c r="BW122" s="1">
        <v>1</v>
      </c>
      <c r="BX122" s="6">
        <v>5</v>
      </c>
      <c r="BY122" s="1">
        <v>1</v>
      </c>
      <c r="BZ122" s="6">
        <v>2</v>
      </c>
      <c r="CA122" s="1">
        <v>9</v>
      </c>
      <c r="CB122" s="6" t="s">
        <v>55</v>
      </c>
      <c r="CC122" s="6" t="s">
        <v>37</v>
      </c>
      <c r="CD122" s="1" t="s">
        <v>56</v>
      </c>
      <c r="CE122" s="1">
        <v>1</v>
      </c>
    </row>
    <row r="123" spans="1:83" ht="12.75">
      <c r="A123" s="3">
        <v>3</v>
      </c>
      <c r="B123" s="6">
        <v>3</v>
      </c>
      <c r="C123" s="3">
        <v>1</v>
      </c>
      <c r="D123" s="11">
        <v>1</v>
      </c>
      <c r="E123" s="3">
        <v>1</v>
      </c>
      <c r="F123" s="10">
        <v>1</v>
      </c>
      <c r="G123" s="3">
        <v>1</v>
      </c>
      <c r="I123" s="4">
        <v>3</v>
      </c>
      <c r="J123" s="4">
        <v>4</v>
      </c>
      <c r="P123" s="5"/>
      <c r="Y123" s="4">
        <v>9</v>
      </c>
      <c r="AA123" s="6">
        <v>1</v>
      </c>
      <c r="AB123" s="3">
        <v>1</v>
      </c>
      <c r="AC123" s="11">
        <v>1</v>
      </c>
      <c r="AD123" s="6">
        <v>6</v>
      </c>
      <c r="AE123" s="6">
        <v>2</v>
      </c>
      <c r="AF123" s="6">
        <v>1</v>
      </c>
      <c r="AI123" s="4">
        <v>2</v>
      </c>
      <c r="AL123" s="4">
        <v>1</v>
      </c>
      <c r="AM123" s="5">
        <v>2</v>
      </c>
      <c r="AN123" s="3">
        <v>2</v>
      </c>
      <c r="AO123" s="10">
        <v>2</v>
      </c>
      <c r="AX123" s="28"/>
      <c r="AY123" s="4"/>
      <c r="AZ123" s="4">
        <v>2</v>
      </c>
      <c r="BH123" s="4"/>
      <c r="BJ123" s="6">
        <v>1</v>
      </c>
      <c r="BK123" s="1">
        <v>3</v>
      </c>
      <c r="BL123" s="6">
        <v>2</v>
      </c>
      <c r="BM123" s="3">
        <v>3</v>
      </c>
      <c r="BN123" s="11">
        <v>3</v>
      </c>
      <c r="BU123" s="3">
        <v>1</v>
      </c>
      <c r="BV123" s="6">
        <v>1</v>
      </c>
      <c r="BW123" s="1">
        <v>2</v>
      </c>
      <c r="BX123" s="6">
        <v>5</v>
      </c>
      <c r="BY123" s="1">
        <v>1</v>
      </c>
      <c r="BZ123" s="6">
        <v>2</v>
      </c>
      <c r="CA123" s="1">
        <v>6</v>
      </c>
      <c r="CB123" s="6" t="s">
        <v>55</v>
      </c>
      <c r="CC123" s="6" t="s">
        <v>37</v>
      </c>
      <c r="CD123" s="1" t="s">
        <v>56</v>
      </c>
      <c r="CE123" s="1">
        <v>1</v>
      </c>
    </row>
    <row r="124" spans="1:83" ht="12.75">
      <c r="A124" s="3">
        <v>4</v>
      </c>
      <c r="B124" s="6">
        <v>3</v>
      </c>
      <c r="C124" s="3">
        <v>2</v>
      </c>
      <c r="D124" s="11">
        <v>2</v>
      </c>
      <c r="E124" s="3">
        <v>4</v>
      </c>
      <c r="F124" s="10">
        <v>4</v>
      </c>
      <c r="I124" s="4">
        <v>3</v>
      </c>
      <c r="J124" s="4">
        <v>4</v>
      </c>
      <c r="O124" s="4">
        <v>9</v>
      </c>
      <c r="P124" s="5"/>
      <c r="Q124" s="4"/>
      <c r="V124" s="4">
        <v>6</v>
      </c>
      <c r="Y124" s="4">
        <v>9</v>
      </c>
      <c r="AA124" s="6">
        <v>1</v>
      </c>
      <c r="AB124" s="3">
        <v>1</v>
      </c>
      <c r="AC124" s="11">
        <v>1</v>
      </c>
      <c r="AD124" s="6">
        <v>2</v>
      </c>
      <c r="AE124" s="6">
        <v>4</v>
      </c>
      <c r="AF124" s="6">
        <v>1</v>
      </c>
      <c r="AH124" s="3">
        <v>1</v>
      </c>
      <c r="AI124" s="4">
        <v>1</v>
      </c>
      <c r="AK124" s="4">
        <v>4</v>
      </c>
      <c r="AL124" s="4">
        <v>2</v>
      </c>
      <c r="AN124" s="3">
        <v>2</v>
      </c>
      <c r="AO124" s="10">
        <v>3</v>
      </c>
      <c r="AX124" s="28"/>
      <c r="AY124" s="4"/>
      <c r="BH124" s="4"/>
      <c r="BJ124" s="6">
        <v>3</v>
      </c>
      <c r="BM124" s="3">
        <v>3</v>
      </c>
      <c r="BN124" s="11">
        <v>3</v>
      </c>
      <c r="BU124" s="3">
        <v>1</v>
      </c>
      <c r="BV124" s="6">
        <v>2</v>
      </c>
      <c r="BW124" s="1">
        <v>3</v>
      </c>
      <c r="BX124" s="6">
        <v>3</v>
      </c>
      <c r="BY124" s="1">
        <v>1</v>
      </c>
      <c r="BZ124" s="6">
        <v>2</v>
      </c>
      <c r="CA124" s="1">
        <v>6</v>
      </c>
      <c r="CB124" s="6" t="s">
        <v>55</v>
      </c>
      <c r="CC124" s="6" t="s">
        <v>37</v>
      </c>
      <c r="CD124" s="1" t="s">
        <v>56</v>
      </c>
      <c r="CE124" s="1">
        <v>1</v>
      </c>
    </row>
    <row r="125" spans="1:83" ht="12.75">
      <c r="A125" s="3">
        <v>8</v>
      </c>
      <c r="B125" s="6">
        <v>2</v>
      </c>
      <c r="C125" s="3">
        <v>2</v>
      </c>
      <c r="D125" s="11">
        <v>1</v>
      </c>
      <c r="E125" s="3">
        <v>1</v>
      </c>
      <c r="F125" s="10">
        <v>1</v>
      </c>
      <c r="H125" s="4">
        <v>2</v>
      </c>
      <c r="P125" s="5"/>
      <c r="Q125" s="10">
        <v>1</v>
      </c>
      <c r="AA125" s="6">
        <v>4</v>
      </c>
      <c r="AB125" s="3">
        <v>4</v>
      </c>
      <c r="AC125" s="11">
        <v>3</v>
      </c>
      <c r="AD125" s="6">
        <v>2</v>
      </c>
      <c r="AE125" s="6">
        <v>4</v>
      </c>
      <c r="AF125" s="6">
        <v>2</v>
      </c>
      <c r="AG125" s="1">
        <v>4</v>
      </c>
      <c r="AH125" s="3">
        <v>3</v>
      </c>
      <c r="AI125" s="4">
        <v>2</v>
      </c>
      <c r="AJ125" s="4">
        <v>1</v>
      </c>
      <c r="AN125" s="3">
        <v>3</v>
      </c>
      <c r="AO125" s="10">
        <v>3</v>
      </c>
      <c r="AQ125" s="4">
        <v>2</v>
      </c>
      <c r="AW125" s="4">
        <v>8</v>
      </c>
      <c r="AX125" s="28"/>
      <c r="AY125" s="4"/>
      <c r="AZ125" s="4">
        <v>2</v>
      </c>
      <c r="BH125" s="4"/>
      <c r="BJ125" s="6">
        <v>2</v>
      </c>
      <c r="BK125" s="1">
        <v>2</v>
      </c>
      <c r="BL125" s="6">
        <v>1</v>
      </c>
      <c r="BM125" s="3">
        <v>3</v>
      </c>
      <c r="BN125" s="11">
        <v>3</v>
      </c>
      <c r="BU125" s="3">
        <v>1</v>
      </c>
      <c r="BV125" s="6">
        <v>1</v>
      </c>
      <c r="BW125" s="1">
        <v>2</v>
      </c>
      <c r="BX125" s="6">
        <v>3</v>
      </c>
      <c r="BY125" s="1">
        <v>2</v>
      </c>
      <c r="CB125" s="6" t="s">
        <v>55</v>
      </c>
      <c r="CC125" s="6" t="s">
        <v>37</v>
      </c>
      <c r="CD125" s="1" t="s">
        <v>56</v>
      </c>
      <c r="CE125" s="1">
        <v>1</v>
      </c>
    </row>
    <row r="126" spans="1:83" ht="12.75">
      <c r="A126" s="3">
        <v>1</v>
      </c>
      <c r="B126" s="6">
        <v>2</v>
      </c>
      <c r="C126" s="3">
        <v>1</v>
      </c>
      <c r="D126" s="11">
        <v>1</v>
      </c>
      <c r="E126" s="3">
        <v>3</v>
      </c>
      <c r="F126" s="10">
        <v>3</v>
      </c>
      <c r="G126" s="3">
        <v>1</v>
      </c>
      <c r="H126" s="4">
        <v>2</v>
      </c>
      <c r="I126" s="4">
        <v>3</v>
      </c>
      <c r="J126" s="4">
        <v>4</v>
      </c>
      <c r="K126" s="4">
        <v>5</v>
      </c>
      <c r="P126" s="5"/>
      <c r="V126" s="4">
        <v>6</v>
      </c>
      <c r="W126" s="4">
        <v>7</v>
      </c>
      <c r="X126" s="4">
        <v>8</v>
      </c>
      <c r="Y126" s="4">
        <v>9</v>
      </c>
      <c r="AA126" s="6">
        <v>2</v>
      </c>
      <c r="AB126" s="3">
        <v>2</v>
      </c>
      <c r="AC126" s="11">
        <v>2</v>
      </c>
      <c r="AD126" s="6">
        <v>2</v>
      </c>
      <c r="AE126" s="6">
        <v>1</v>
      </c>
      <c r="AF126" s="6">
        <v>1</v>
      </c>
      <c r="AI126" s="4">
        <v>3</v>
      </c>
      <c r="AK126" s="4">
        <v>5</v>
      </c>
      <c r="AL126" s="4">
        <v>3</v>
      </c>
      <c r="AN126" s="3">
        <v>6</v>
      </c>
      <c r="AO126" s="10">
        <v>2</v>
      </c>
      <c r="AP126" s="3">
        <v>1</v>
      </c>
      <c r="AT126" s="4">
        <v>5</v>
      </c>
      <c r="AX126" s="28"/>
      <c r="AY126" s="4">
        <v>1</v>
      </c>
      <c r="BC126" s="4">
        <v>5</v>
      </c>
      <c r="BH126" s="4"/>
      <c r="BJ126" s="6">
        <v>3</v>
      </c>
      <c r="BM126" s="3">
        <v>3</v>
      </c>
      <c r="BN126" s="11">
        <v>3</v>
      </c>
      <c r="BQ126" s="3">
        <v>2</v>
      </c>
      <c r="BR126" s="11">
        <v>2</v>
      </c>
      <c r="BU126" s="3">
        <v>1</v>
      </c>
      <c r="BV126" s="6">
        <v>1</v>
      </c>
      <c r="BW126" s="1">
        <v>2</v>
      </c>
      <c r="BX126" s="6">
        <v>5</v>
      </c>
      <c r="BY126" s="1">
        <v>1</v>
      </c>
      <c r="BZ126" s="6">
        <v>2</v>
      </c>
      <c r="CA126" s="1">
        <v>6</v>
      </c>
      <c r="CB126" s="6" t="s">
        <v>55</v>
      </c>
      <c r="CC126" s="6" t="s">
        <v>37</v>
      </c>
      <c r="CD126" s="1" t="s">
        <v>56</v>
      </c>
      <c r="CE126" s="1">
        <v>1</v>
      </c>
    </row>
    <row r="127" spans="1:83" ht="12.75">
      <c r="A127" s="3">
        <v>8</v>
      </c>
      <c r="B127" s="6">
        <v>2</v>
      </c>
      <c r="C127" s="3">
        <v>1</v>
      </c>
      <c r="D127" s="11">
        <v>1</v>
      </c>
      <c r="E127" s="3">
        <v>1</v>
      </c>
      <c r="F127" s="10">
        <v>1</v>
      </c>
      <c r="H127" s="4">
        <v>2</v>
      </c>
      <c r="I127" s="4">
        <v>3</v>
      </c>
      <c r="J127" s="4">
        <v>4</v>
      </c>
      <c r="K127" s="4">
        <v>5</v>
      </c>
      <c r="P127" s="5"/>
      <c r="V127" s="4">
        <v>6</v>
      </c>
      <c r="Y127" s="4">
        <v>9</v>
      </c>
      <c r="AA127" s="6">
        <v>2</v>
      </c>
      <c r="AB127" s="3">
        <v>2</v>
      </c>
      <c r="AC127" s="11">
        <v>2</v>
      </c>
      <c r="AD127" s="6">
        <v>2</v>
      </c>
      <c r="AE127" s="6">
        <v>3</v>
      </c>
      <c r="AF127" s="6">
        <v>1</v>
      </c>
      <c r="AI127" s="4">
        <v>1</v>
      </c>
      <c r="AJ127" s="4">
        <v>1</v>
      </c>
      <c r="AK127" s="4">
        <v>3</v>
      </c>
      <c r="AN127" s="3">
        <v>2</v>
      </c>
      <c r="AO127" s="10">
        <v>2</v>
      </c>
      <c r="AQ127" s="4">
        <v>2</v>
      </c>
      <c r="AX127" s="28"/>
      <c r="AY127" s="4"/>
      <c r="AZ127" s="4">
        <v>2</v>
      </c>
      <c r="BH127" s="4"/>
      <c r="BJ127" s="6">
        <v>3</v>
      </c>
      <c r="BM127" s="3">
        <v>3</v>
      </c>
      <c r="BN127" s="11">
        <v>3</v>
      </c>
      <c r="BU127" s="3">
        <v>1</v>
      </c>
      <c r="BV127" s="6">
        <v>1</v>
      </c>
      <c r="BW127" s="1">
        <v>2</v>
      </c>
      <c r="BX127" s="6">
        <v>5</v>
      </c>
      <c r="BY127" s="1">
        <v>1</v>
      </c>
      <c r="BZ127" s="6">
        <v>2</v>
      </c>
      <c r="CA127" s="1">
        <v>6</v>
      </c>
      <c r="CB127" s="6" t="s">
        <v>55</v>
      </c>
      <c r="CC127" s="6" t="s">
        <v>37</v>
      </c>
      <c r="CD127" s="1" t="s">
        <v>56</v>
      </c>
      <c r="CE127" s="1">
        <v>1</v>
      </c>
    </row>
    <row r="128" spans="1:83" ht="12.75">
      <c r="A128" s="3">
        <v>5</v>
      </c>
      <c r="B128" s="6">
        <v>3</v>
      </c>
      <c r="C128" s="3">
        <v>1</v>
      </c>
      <c r="D128" s="11">
        <v>1</v>
      </c>
      <c r="E128" s="3">
        <v>1</v>
      </c>
      <c r="F128" s="10">
        <v>1</v>
      </c>
      <c r="L128" s="4">
        <v>6</v>
      </c>
      <c r="P128" s="5"/>
      <c r="V128" s="4">
        <v>6</v>
      </c>
      <c r="AA128" s="6">
        <v>1</v>
      </c>
      <c r="AB128" s="3">
        <v>1</v>
      </c>
      <c r="AC128" s="11">
        <v>1</v>
      </c>
      <c r="AD128" s="6">
        <v>3</v>
      </c>
      <c r="AE128" s="6">
        <v>8</v>
      </c>
      <c r="AF128" s="6">
        <v>1</v>
      </c>
      <c r="AH128" s="3">
        <v>1</v>
      </c>
      <c r="AI128" s="4">
        <v>2</v>
      </c>
      <c r="AJ128" s="4">
        <v>1</v>
      </c>
      <c r="AK128" s="4">
        <v>2</v>
      </c>
      <c r="AN128" s="3">
        <v>2</v>
      </c>
      <c r="AO128" s="10">
        <v>2</v>
      </c>
      <c r="AX128" s="28"/>
      <c r="AY128" s="4"/>
      <c r="AZ128" s="4">
        <v>2</v>
      </c>
      <c r="BH128" s="4"/>
      <c r="BJ128" s="6">
        <v>2</v>
      </c>
      <c r="BK128" s="1">
        <v>1</v>
      </c>
      <c r="BL128" s="6">
        <v>2</v>
      </c>
      <c r="BM128" s="3">
        <v>3</v>
      </c>
      <c r="BN128" s="11">
        <v>3</v>
      </c>
      <c r="BU128" s="3">
        <v>1</v>
      </c>
      <c r="BV128" s="6">
        <v>2</v>
      </c>
      <c r="BW128" s="1">
        <v>2</v>
      </c>
      <c r="BX128" s="6">
        <v>4</v>
      </c>
      <c r="BY128" s="1">
        <v>1</v>
      </c>
      <c r="BZ128" s="6">
        <v>2</v>
      </c>
      <c r="CA128" s="1">
        <v>6</v>
      </c>
      <c r="CB128" s="6" t="s">
        <v>55</v>
      </c>
      <c r="CC128" s="6" t="s">
        <v>37</v>
      </c>
      <c r="CD128" s="1" t="s">
        <v>56</v>
      </c>
      <c r="CE128" s="1">
        <v>1</v>
      </c>
    </row>
    <row r="129" spans="1:83" ht="12.75">
      <c r="A129" s="3">
        <v>4</v>
      </c>
      <c r="B129" s="6">
        <v>2</v>
      </c>
      <c r="C129" s="3">
        <v>2</v>
      </c>
      <c r="D129" s="11">
        <v>2</v>
      </c>
      <c r="E129" s="3">
        <v>4</v>
      </c>
      <c r="F129" s="10">
        <v>4</v>
      </c>
      <c r="G129" s="3">
        <v>1</v>
      </c>
      <c r="H129" s="4">
        <v>2</v>
      </c>
      <c r="I129" s="4">
        <v>3</v>
      </c>
      <c r="J129" s="4">
        <v>4</v>
      </c>
      <c r="K129" s="4">
        <v>5</v>
      </c>
      <c r="O129" s="4">
        <v>9</v>
      </c>
      <c r="P129" s="5"/>
      <c r="V129" s="4">
        <v>6</v>
      </c>
      <c r="Y129" s="4">
        <v>9</v>
      </c>
      <c r="AA129" s="6">
        <v>2</v>
      </c>
      <c r="AB129" s="3">
        <v>2</v>
      </c>
      <c r="AC129" s="11">
        <v>2</v>
      </c>
      <c r="AD129" s="6">
        <v>2</v>
      </c>
      <c r="AE129" s="6">
        <v>4</v>
      </c>
      <c r="AF129" s="6">
        <v>1</v>
      </c>
      <c r="AH129" s="3">
        <v>2</v>
      </c>
      <c r="AI129" s="4">
        <v>2</v>
      </c>
      <c r="AJ129" s="4">
        <v>1</v>
      </c>
      <c r="AK129" s="4">
        <v>2</v>
      </c>
      <c r="AL129" s="4">
        <v>3</v>
      </c>
      <c r="AN129" s="3">
        <v>1</v>
      </c>
      <c r="AO129" s="10">
        <v>2</v>
      </c>
      <c r="AP129" s="3">
        <v>1</v>
      </c>
      <c r="AX129" s="28"/>
      <c r="AY129" s="4"/>
      <c r="AZ129" s="4">
        <v>2</v>
      </c>
      <c r="BB129" s="4">
        <v>4</v>
      </c>
      <c r="BC129" s="4">
        <v>5</v>
      </c>
      <c r="BH129" s="4"/>
      <c r="BJ129" s="6">
        <v>1</v>
      </c>
      <c r="BK129" s="1">
        <v>3</v>
      </c>
      <c r="BL129" s="6">
        <v>1</v>
      </c>
      <c r="BM129" s="3">
        <v>3</v>
      </c>
      <c r="BN129" s="11">
        <v>3</v>
      </c>
      <c r="BU129" s="3">
        <v>2</v>
      </c>
      <c r="BV129" s="6">
        <v>1</v>
      </c>
      <c r="BW129" s="1">
        <v>1</v>
      </c>
      <c r="BX129" s="6">
        <v>5</v>
      </c>
      <c r="BY129" s="1">
        <v>1</v>
      </c>
      <c r="BZ129" s="6">
        <v>2</v>
      </c>
      <c r="CA129" s="1">
        <v>2</v>
      </c>
      <c r="CB129" s="6" t="s">
        <v>55</v>
      </c>
      <c r="CC129" s="6" t="s">
        <v>37</v>
      </c>
      <c r="CD129" s="1" t="s">
        <v>56</v>
      </c>
      <c r="CE129" s="1">
        <v>1</v>
      </c>
    </row>
    <row r="130" spans="1:83" ht="12.75">
      <c r="A130" s="3">
        <v>3</v>
      </c>
      <c r="B130" s="6">
        <v>1</v>
      </c>
      <c r="C130" s="3">
        <v>2</v>
      </c>
      <c r="D130" s="11">
        <v>2</v>
      </c>
      <c r="E130" s="3">
        <v>1</v>
      </c>
      <c r="F130" s="10">
        <v>1</v>
      </c>
      <c r="H130" s="4">
        <v>2</v>
      </c>
      <c r="I130" s="4">
        <v>3</v>
      </c>
      <c r="J130" s="4">
        <v>4</v>
      </c>
      <c r="P130" s="5"/>
      <c r="Q130" s="10">
        <v>1</v>
      </c>
      <c r="V130" s="4">
        <v>6</v>
      </c>
      <c r="W130" s="4">
        <v>7</v>
      </c>
      <c r="X130" s="4">
        <v>8</v>
      </c>
      <c r="Y130" s="4">
        <v>9</v>
      </c>
      <c r="AA130" s="6">
        <v>2</v>
      </c>
      <c r="AB130" s="3">
        <v>3</v>
      </c>
      <c r="AC130" s="11">
        <v>2</v>
      </c>
      <c r="AD130" s="6">
        <v>8</v>
      </c>
      <c r="AE130" s="6">
        <v>6</v>
      </c>
      <c r="AF130" s="6">
        <v>1</v>
      </c>
      <c r="AL130" s="4">
        <v>3</v>
      </c>
      <c r="AN130" s="3">
        <v>5</v>
      </c>
      <c r="AO130" s="10">
        <v>5</v>
      </c>
      <c r="AT130" s="4">
        <v>5</v>
      </c>
      <c r="AX130" s="28"/>
      <c r="AY130" s="4">
        <v>1</v>
      </c>
      <c r="AZ130" s="4">
        <v>2</v>
      </c>
      <c r="BA130" s="4">
        <v>3</v>
      </c>
      <c r="BB130" s="4">
        <v>4</v>
      </c>
      <c r="BC130" s="4">
        <v>5</v>
      </c>
      <c r="BH130" s="4"/>
      <c r="BJ130" s="6">
        <v>2</v>
      </c>
      <c r="BK130" s="1">
        <v>3</v>
      </c>
      <c r="BL130" s="6">
        <v>1</v>
      </c>
      <c r="BN130" s="11">
        <v>2</v>
      </c>
      <c r="BO130" s="3">
        <v>4</v>
      </c>
      <c r="BP130" s="11">
        <v>4</v>
      </c>
      <c r="BQ130" s="3">
        <v>1</v>
      </c>
      <c r="BR130" s="11">
        <v>1</v>
      </c>
      <c r="BU130" s="3">
        <v>1</v>
      </c>
      <c r="BV130" s="6">
        <v>1</v>
      </c>
      <c r="BW130" s="1">
        <v>2</v>
      </c>
      <c r="BX130" s="6">
        <v>5</v>
      </c>
      <c r="BY130" s="1">
        <v>1</v>
      </c>
      <c r="BZ130" s="6">
        <v>2</v>
      </c>
      <c r="CA130" s="1">
        <v>9</v>
      </c>
      <c r="CC130" s="6" t="s">
        <v>37</v>
      </c>
      <c r="CD130" s="1" t="s">
        <v>59</v>
      </c>
      <c r="CE130" s="1">
        <v>1</v>
      </c>
    </row>
    <row r="131" spans="1:83" ht="12.75">
      <c r="A131" s="3">
        <v>2</v>
      </c>
      <c r="B131" s="6">
        <v>1</v>
      </c>
      <c r="C131" s="3">
        <v>1</v>
      </c>
      <c r="D131" s="11">
        <v>1</v>
      </c>
      <c r="E131" s="3">
        <v>3</v>
      </c>
      <c r="F131" s="10">
        <v>3</v>
      </c>
      <c r="I131" s="4">
        <v>3</v>
      </c>
      <c r="J131" s="4">
        <v>4</v>
      </c>
      <c r="O131" s="4">
        <v>9</v>
      </c>
      <c r="P131" s="5"/>
      <c r="Q131" s="10">
        <v>1</v>
      </c>
      <c r="V131" s="4">
        <v>6</v>
      </c>
      <c r="W131" s="4">
        <v>7</v>
      </c>
      <c r="X131" s="4">
        <v>8</v>
      </c>
      <c r="Y131" s="4">
        <v>9</v>
      </c>
      <c r="AA131" s="6">
        <v>4</v>
      </c>
      <c r="AB131" s="3">
        <v>4</v>
      </c>
      <c r="AC131" s="11">
        <v>4</v>
      </c>
      <c r="AD131" s="6">
        <v>8</v>
      </c>
      <c r="AE131" s="6">
        <v>1</v>
      </c>
      <c r="AF131" s="6">
        <v>3</v>
      </c>
      <c r="AG131" s="1">
        <v>3</v>
      </c>
      <c r="AH131" s="3">
        <v>1</v>
      </c>
      <c r="AI131" s="4">
        <v>1</v>
      </c>
      <c r="AJ131" s="4">
        <v>2</v>
      </c>
      <c r="AK131" s="4">
        <v>2</v>
      </c>
      <c r="AL131" s="4">
        <v>4</v>
      </c>
      <c r="AN131" s="3">
        <v>6</v>
      </c>
      <c r="AO131" s="10">
        <v>6</v>
      </c>
      <c r="AQ131" s="4">
        <v>2</v>
      </c>
      <c r="AT131" s="4">
        <v>5</v>
      </c>
      <c r="AX131" s="28"/>
      <c r="AY131" s="4"/>
      <c r="AZ131" s="4">
        <v>2</v>
      </c>
      <c r="BC131" s="4">
        <v>5</v>
      </c>
      <c r="BH131" s="4"/>
      <c r="BJ131" s="6">
        <v>2</v>
      </c>
      <c r="BK131" s="1">
        <v>3</v>
      </c>
      <c r="BL131" s="6">
        <v>2</v>
      </c>
      <c r="BN131" s="11">
        <v>2</v>
      </c>
      <c r="BP131" s="11">
        <v>1</v>
      </c>
      <c r="BQ131" s="3">
        <v>3</v>
      </c>
      <c r="BR131" s="11">
        <v>3</v>
      </c>
      <c r="BU131" s="3">
        <v>2</v>
      </c>
      <c r="BV131" s="6">
        <v>1</v>
      </c>
      <c r="BW131" s="1">
        <v>2</v>
      </c>
      <c r="BX131" s="6">
        <v>5</v>
      </c>
      <c r="BY131" s="1">
        <v>2</v>
      </c>
      <c r="BZ131" s="6" t="s">
        <v>57</v>
      </c>
      <c r="CC131" s="6" t="s">
        <v>37</v>
      </c>
      <c r="CD131" s="1" t="s">
        <v>59</v>
      </c>
      <c r="CE131" s="1">
        <v>1</v>
      </c>
    </row>
    <row r="132" spans="1:83" ht="12.75">
      <c r="A132" s="3">
        <v>4</v>
      </c>
      <c r="B132" s="6">
        <v>3</v>
      </c>
      <c r="C132" s="3">
        <v>2</v>
      </c>
      <c r="D132" s="11">
        <v>2</v>
      </c>
      <c r="E132" s="3">
        <v>4</v>
      </c>
      <c r="F132" s="10">
        <v>4</v>
      </c>
      <c r="H132" s="4">
        <v>2</v>
      </c>
      <c r="I132" s="4">
        <v>3</v>
      </c>
      <c r="J132" s="4">
        <v>4</v>
      </c>
      <c r="P132" s="5"/>
      <c r="V132" s="4">
        <v>6</v>
      </c>
      <c r="X132" s="4">
        <v>8</v>
      </c>
      <c r="AA132" s="6">
        <v>2</v>
      </c>
      <c r="AB132" s="3">
        <v>2</v>
      </c>
      <c r="AC132" s="11">
        <v>2</v>
      </c>
      <c r="AD132" s="6">
        <v>8</v>
      </c>
      <c r="AE132" s="6">
        <v>1</v>
      </c>
      <c r="AF132" s="6">
        <v>2</v>
      </c>
      <c r="AG132" s="1">
        <v>4</v>
      </c>
      <c r="AI132" s="4">
        <v>2</v>
      </c>
      <c r="AJ132" s="4">
        <v>2</v>
      </c>
      <c r="AK132" s="4">
        <v>1</v>
      </c>
      <c r="AN132" s="3">
        <v>3</v>
      </c>
      <c r="AO132" s="10">
        <v>2</v>
      </c>
      <c r="AQ132" s="4">
        <v>2</v>
      </c>
      <c r="AX132" s="28"/>
      <c r="AY132" s="4"/>
      <c r="AZ132" s="4">
        <v>2</v>
      </c>
      <c r="BH132" s="4"/>
      <c r="BJ132" s="6">
        <v>2</v>
      </c>
      <c r="BK132" s="1">
        <v>2</v>
      </c>
      <c r="BL132" s="6">
        <v>2</v>
      </c>
      <c r="BM132" s="3">
        <v>3</v>
      </c>
      <c r="BN132" s="11">
        <v>3</v>
      </c>
      <c r="BQ132" s="3">
        <v>1</v>
      </c>
      <c r="BR132" s="11">
        <v>1</v>
      </c>
      <c r="BU132" s="3">
        <v>1</v>
      </c>
      <c r="BV132" s="6">
        <v>1</v>
      </c>
      <c r="BW132" s="1">
        <v>2</v>
      </c>
      <c r="BX132" s="6">
        <v>5</v>
      </c>
      <c r="BY132" s="1">
        <v>1</v>
      </c>
      <c r="BZ132" s="6">
        <v>1</v>
      </c>
      <c r="CA132" s="1">
        <v>3</v>
      </c>
      <c r="CC132" s="6" t="s">
        <v>37</v>
      </c>
      <c r="CD132" s="1" t="s">
        <v>59</v>
      </c>
      <c r="CE132" s="1">
        <v>1</v>
      </c>
    </row>
    <row r="133" spans="1:83" ht="12.75">
      <c r="A133" s="3">
        <v>4</v>
      </c>
      <c r="B133" s="6">
        <v>2</v>
      </c>
      <c r="C133" s="3">
        <v>1</v>
      </c>
      <c r="D133" s="11">
        <v>1</v>
      </c>
      <c r="E133" s="3">
        <v>3</v>
      </c>
      <c r="F133" s="10">
        <v>3</v>
      </c>
      <c r="H133" s="4">
        <v>2</v>
      </c>
      <c r="I133" s="4">
        <v>3</v>
      </c>
      <c r="J133" s="4">
        <v>4</v>
      </c>
      <c r="P133" s="5"/>
      <c r="Q133" s="4"/>
      <c r="U133" s="4">
        <v>5</v>
      </c>
      <c r="V133" s="4">
        <v>6</v>
      </c>
      <c r="W133" s="4">
        <v>7</v>
      </c>
      <c r="X133" s="4">
        <v>8</v>
      </c>
      <c r="Y133" s="4">
        <v>9</v>
      </c>
      <c r="AA133" s="6">
        <v>3</v>
      </c>
      <c r="AB133" s="3">
        <v>3</v>
      </c>
      <c r="AC133" s="11">
        <v>3</v>
      </c>
      <c r="AD133" s="6">
        <v>7</v>
      </c>
      <c r="AE133" s="6">
        <v>1</v>
      </c>
      <c r="AF133" s="6">
        <v>1</v>
      </c>
      <c r="AH133" s="3">
        <v>1</v>
      </c>
      <c r="AI133" s="4">
        <v>2</v>
      </c>
      <c r="AJ133" s="4">
        <v>1</v>
      </c>
      <c r="AK133" s="4">
        <v>1</v>
      </c>
      <c r="AL133" s="4">
        <v>1</v>
      </c>
      <c r="AN133" s="3">
        <v>2</v>
      </c>
      <c r="AO133" s="10">
        <v>2</v>
      </c>
      <c r="AX133" s="28"/>
      <c r="AY133" s="4"/>
      <c r="BH133" s="4"/>
      <c r="BJ133" s="6">
        <v>1</v>
      </c>
      <c r="BK133" s="1">
        <v>2</v>
      </c>
      <c r="BL133" s="6">
        <v>2</v>
      </c>
      <c r="BM133" s="3">
        <v>2</v>
      </c>
      <c r="BN133" s="11">
        <v>2</v>
      </c>
      <c r="BO133" s="3">
        <v>4</v>
      </c>
      <c r="BP133" s="11">
        <v>4</v>
      </c>
      <c r="BQ133" s="3">
        <v>1</v>
      </c>
      <c r="BR133" s="11">
        <v>1</v>
      </c>
      <c r="BU133" s="3">
        <v>1</v>
      </c>
      <c r="BV133" s="6">
        <v>1</v>
      </c>
      <c r="BW133" s="1">
        <v>2</v>
      </c>
      <c r="BX133" s="6">
        <v>5</v>
      </c>
      <c r="BY133" s="1">
        <v>1</v>
      </c>
      <c r="BZ133" s="6">
        <v>2</v>
      </c>
      <c r="CA133" s="1">
        <v>6</v>
      </c>
      <c r="CC133" s="6" t="s">
        <v>37</v>
      </c>
      <c r="CD133" s="1" t="s">
        <v>59</v>
      </c>
      <c r="CE133" s="1">
        <v>1</v>
      </c>
    </row>
    <row r="134" spans="1:83" ht="12.75">
      <c r="A134" s="3">
        <v>7</v>
      </c>
      <c r="B134" s="6">
        <v>1</v>
      </c>
      <c r="C134" s="3">
        <v>2</v>
      </c>
      <c r="D134" s="11">
        <v>2</v>
      </c>
      <c r="E134" s="3">
        <v>3</v>
      </c>
      <c r="F134" s="10">
        <v>3</v>
      </c>
      <c r="H134" s="4">
        <v>2</v>
      </c>
      <c r="I134" s="4">
        <v>3</v>
      </c>
      <c r="J134" s="4">
        <v>4</v>
      </c>
      <c r="O134" s="4">
        <v>9</v>
      </c>
      <c r="P134" s="5"/>
      <c r="Q134" s="10">
        <v>1</v>
      </c>
      <c r="V134" s="4">
        <v>6</v>
      </c>
      <c r="W134" s="4">
        <v>7</v>
      </c>
      <c r="X134" s="4">
        <v>8</v>
      </c>
      <c r="Y134" s="4">
        <v>9</v>
      </c>
      <c r="AA134" s="6">
        <v>2</v>
      </c>
      <c r="AB134" s="3">
        <v>2</v>
      </c>
      <c r="AC134" s="11">
        <v>2</v>
      </c>
      <c r="AD134" s="6">
        <v>8</v>
      </c>
      <c r="AE134" s="6">
        <v>1</v>
      </c>
      <c r="AF134" s="6">
        <v>2</v>
      </c>
      <c r="AG134" s="1">
        <v>4</v>
      </c>
      <c r="AH134" s="3">
        <v>4</v>
      </c>
      <c r="AI134" s="4">
        <v>2</v>
      </c>
      <c r="AK134" s="4">
        <v>3</v>
      </c>
      <c r="AL134" s="4">
        <v>2</v>
      </c>
      <c r="AN134" s="3">
        <v>3</v>
      </c>
      <c r="AO134" s="10">
        <v>3</v>
      </c>
      <c r="AT134" s="4">
        <v>5</v>
      </c>
      <c r="AW134" s="4">
        <v>8</v>
      </c>
      <c r="AX134" s="28"/>
      <c r="AY134" s="4">
        <v>1</v>
      </c>
      <c r="BC134" s="4">
        <v>5</v>
      </c>
      <c r="BF134" s="4">
        <v>8</v>
      </c>
      <c r="BH134" s="4"/>
      <c r="BJ134" s="6">
        <v>2</v>
      </c>
      <c r="BK134" s="1">
        <v>3</v>
      </c>
      <c r="BL134" s="6">
        <v>2</v>
      </c>
      <c r="BN134" s="11">
        <v>2</v>
      </c>
      <c r="BP134" s="11">
        <v>1</v>
      </c>
      <c r="BQ134" s="3">
        <v>2</v>
      </c>
      <c r="BR134" s="11">
        <v>2</v>
      </c>
      <c r="BU134" s="3">
        <v>1</v>
      </c>
      <c r="BV134" s="6">
        <v>1</v>
      </c>
      <c r="BW134" s="1">
        <v>2</v>
      </c>
      <c r="BX134" s="6">
        <v>4</v>
      </c>
      <c r="BY134" s="1">
        <v>1</v>
      </c>
      <c r="BZ134" s="6">
        <v>2</v>
      </c>
      <c r="CA134" s="1">
        <v>6</v>
      </c>
      <c r="CC134" s="6" t="s">
        <v>37</v>
      </c>
      <c r="CD134" s="1" t="s">
        <v>59</v>
      </c>
      <c r="CE134" s="1">
        <v>1</v>
      </c>
    </row>
    <row r="135" spans="1:83" ht="12.75">
      <c r="A135" s="3">
        <v>1</v>
      </c>
      <c r="B135" s="6">
        <v>2</v>
      </c>
      <c r="C135" s="3">
        <v>1</v>
      </c>
      <c r="D135" s="11">
        <v>1</v>
      </c>
      <c r="E135" s="3">
        <v>3</v>
      </c>
      <c r="F135" s="10">
        <v>3</v>
      </c>
      <c r="G135" s="3">
        <v>1</v>
      </c>
      <c r="H135" s="4">
        <v>2</v>
      </c>
      <c r="I135" s="4">
        <v>3</v>
      </c>
      <c r="J135" s="4">
        <v>4</v>
      </c>
      <c r="K135" s="4">
        <v>5</v>
      </c>
      <c r="P135" s="5"/>
      <c r="V135" s="4">
        <v>6</v>
      </c>
      <c r="W135" s="4">
        <v>7</v>
      </c>
      <c r="X135" s="4">
        <v>8</v>
      </c>
      <c r="Y135" s="4">
        <v>9</v>
      </c>
      <c r="AA135" s="6">
        <v>1</v>
      </c>
      <c r="AB135" s="3">
        <v>1</v>
      </c>
      <c r="AC135" s="11">
        <v>1</v>
      </c>
      <c r="AD135" s="6">
        <v>8</v>
      </c>
      <c r="AE135" s="6">
        <v>7</v>
      </c>
      <c r="AF135" s="6">
        <v>1</v>
      </c>
      <c r="AI135" s="4">
        <v>1</v>
      </c>
      <c r="AL135" s="4">
        <v>1</v>
      </c>
      <c r="AN135" s="3">
        <v>4</v>
      </c>
      <c r="AO135" s="10">
        <v>4</v>
      </c>
      <c r="AQ135" s="4">
        <v>2</v>
      </c>
      <c r="AV135" s="4">
        <v>7</v>
      </c>
      <c r="AX135" s="28"/>
      <c r="AY135" s="4"/>
      <c r="AZ135" s="4">
        <v>2</v>
      </c>
      <c r="BE135" s="4">
        <v>7</v>
      </c>
      <c r="BF135" s="4">
        <v>8</v>
      </c>
      <c r="BH135" s="4"/>
      <c r="BJ135" s="6">
        <v>3</v>
      </c>
      <c r="BM135" s="3">
        <v>1</v>
      </c>
      <c r="BN135" s="11">
        <v>1</v>
      </c>
      <c r="BO135" s="3">
        <v>3</v>
      </c>
      <c r="BP135" s="11">
        <v>3</v>
      </c>
      <c r="BQ135" s="3">
        <v>2</v>
      </c>
      <c r="BR135" s="11">
        <v>2</v>
      </c>
      <c r="BU135" s="3">
        <v>2</v>
      </c>
      <c r="BV135" s="6">
        <v>1</v>
      </c>
      <c r="BW135" s="1">
        <v>1</v>
      </c>
      <c r="BX135" s="6">
        <v>5</v>
      </c>
      <c r="BY135" s="1">
        <v>1</v>
      </c>
      <c r="BZ135" s="6">
        <v>2</v>
      </c>
      <c r="CA135" s="1">
        <v>4</v>
      </c>
      <c r="CC135" s="6" t="s">
        <v>37</v>
      </c>
      <c r="CD135" s="1" t="s">
        <v>59</v>
      </c>
      <c r="CE135" s="1">
        <v>1</v>
      </c>
    </row>
    <row r="136" spans="1:83" ht="12.75">
      <c r="A136" s="3">
        <v>5</v>
      </c>
      <c r="B136" s="6">
        <v>2</v>
      </c>
      <c r="C136" s="3">
        <v>1</v>
      </c>
      <c r="D136" s="11">
        <v>1</v>
      </c>
      <c r="E136" s="3">
        <v>3</v>
      </c>
      <c r="F136" s="10">
        <v>3</v>
      </c>
      <c r="P136" s="5">
        <v>10</v>
      </c>
      <c r="Z136" s="5">
        <v>10</v>
      </c>
      <c r="AA136" s="6">
        <v>4</v>
      </c>
      <c r="AB136" s="3">
        <v>4</v>
      </c>
      <c r="AC136" s="11">
        <v>4</v>
      </c>
      <c r="AD136" s="6">
        <v>7</v>
      </c>
      <c r="AE136" s="6">
        <v>4</v>
      </c>
      <c r="AF136" s="6">
        <v>1</v>
      </c>
      <c r="AI136" s="4">
        <v>1</v>
      </c>
      <c r="AK136" s="4">
        <v>4</v>
      </c>
      <c r="AN136" s="3">
        <v>6</v>
      </c>
      <c r="AO136" s="10">
        <v>6</v>
      </c>
      <c r="AQ136" s="4">
        <v>2</v>
      </c>
      <c r="AX136" s="28"/>
      <c r="AY136" s="4"/>
      <c r="AZ136" s="4">
        <v>2</v>
      </c>
      <c r="BH136" s="4"/>
      <c r="BJ136" s="6">
        <v>3</v>
      </c>
      <c r="BM136" s="3">
        <v>2</v>
      </c>
      <c r="BN136" s="11">
        <v>2</v>
      </c>
      <c r="BO136" s="3">
        <v>1</v>
      </c>
      <c r="BQ136" s="3">
        <v>1</v>
      </c>
      <c r="BU136" s="3">
        <v>1</v>
      </c>
      <c r="BV136" s="6">
        <v>1</v>
      </c>
      <c r="BW136" s="1">
        <v>3</v>
      </c>
      <c r="BX136" s="6">
        <v>5</v>
      </c>
      <c r="BY136" s="1">
        <v>1</v>
      </c>
      <c r="BZ136" s="6">
        <v>2</v>
      </c>
      <c r="CA136" s="1">
        <v>7</v>
      </c>
      <c r="CC136" s="6" t="s">
        <v>37</v>
      </c>
      <c r="CD136" s="1" t="s">
        <v>59</v>
      </c>
      <c r="CE136" s="1">
        <v>1</v>
      </c>
    </row>
    <row r="137" spans="1:83" ht="12.75">
      <c r="A137" s="3">
        <v>1</v>
      </c>
      <c r="B137" s="6">
        <v>3</v>
      </c>
      <c r="C137" s="3">
        <v>3</v>
      </c>
      <c r="D137" s="11">
        <v>3</v>
      </c>
      <c r="E137" s="3">
        <v>3</v>
      </c>
      <c r="F137" s="10">
        <v>3</v>
      </c>
      <c r="P137" s="5">
        <v>10</v>
      </c>
      <c r="Z137" s="5">
        <v>10</v>
      </c>
      <c r="AA137" s="6">
        <v>4</v>
      </c>
      <c r="AB137" s="3">
        <v>4</v>
      </c>
      <c r="AC137" s="11">
        <v>4</v>
      </c>
      <c r="AD137" s="6">
        <v>1</v>
      </c>
      <c r="AE137" s="6">
        <v>1</v>
      </c>
      <c r="AF137" s="6">
        <v>1</v>
      </c>
      <c r="AH137" s="3">
        <v>4</v>
      </c>
      <c r="AK137" s="4">
        <v>2</v>
      </c>
      <c r="AL137" s="4">
        <v>2</v>
      </c>
      <c r="AN137" s="3">
        <v>2</v>
      </c>
      <c r="AO137" s="10">
        <v>2</v>
      </c>
      <c r="AQ137" s="4">
        <v>2</v>
      </c>
      <c r="AX137" s="28"/>
      <c r="AY137" s="4"/>
      <c r="AZ137" s="4">
        <v>2</v>
      </c>
      <c r="BH137" s="4"/>
      <c r="BJ137" s="6">
        <v>1</v>
      </c>
      <c r="BK137" s="1">
        <v>1</v>
      </c>
      <c r="BL137" s="6">
        <v>2</v>
      </c>
      <c r="BM137" s="3">
        <v>3</v>
      </c>
      <c r="BN137" s="11">
        <v>3</v>
      </c>
      <c r="BQ137" s="3">
        <v>1</v>
      </c>
      <c r="BR137" s="11">
        <v>1</v>
      </c>
      <c r="BU137" s="3">
        <v>1</v>
      </c>
      <c r="BV137" s="6">
        <v>1</v>
      </c>
      <c r="BW137" s="1">
        <v>1</v>
      </c>
      <c r="BX137" s="6">
        <v>5</v>
      </c>
      <c r="BY137" s="1">
        <v>1</v>
      </c>
      <c r="BZ137" s="6">
        <v>2</v>
      </c>
      <c r="CA137" s="1">
        <v>7</v>
      </c>
      <c r="CC137" s="6" t="s">
        <v>37</v>
      </c>
      <c r="CD137" s="1" t="s">
        <v>59</v>
      </c>
      <c r="CE137" s="1">
        <v>1</v>
      </c>
    </row>
    <row r="138" spans="1:83" ht="12.75">
      <c r="A138" s="3">
        <v>7</v>
      </c>
      <c r="B138" s="6">
        <v>1</v>
      </c>
      <c r="C138" s="3">
        <v>4</v>
      </c>
      <c r="D138" s="11">
        <v>4</v>
      </c>
      <c r="E138" s="3">
        <v>3</v>
      </c>
      <c r="F138" s="10">
        <v>3</v>
      </c>
      <c r="G138" s="3">
        <v>1</v>
      </c>
      <c r="H138" s="4">
        <v>2</v>
      </c>
      <c r="I138" s="4">
        <v>3</v>
      </c>
      <c r="J138" s="4">
        <v>4</v>
      </c>
      <c r="K138" s="4">
        <v>5</v>
      </c>
      <c r="P138" s="5"/>
      <c r="Q138" s="10">
        <v>1</v>
      </c>
      <c r="V138" s="4">
        <v>6</v>
      </c>
      <c r="W138" s="4">
        <v>7</v>
      </c>
      <c r="Y138" s="4">
        <v>9</v>
      </c>
      <c r="AA138" s="6">
        <v>1</v>
      </c>
      <c r="AB138" s="3">
        <v>1</v>
      </c>
      <c r="AC138" s="11">
        <v>1</v>
      </c>
      <c r="AD138" s="6">
        <v>8</v>
      </c>
      <c r="AE138" s="6">
        <v>3</v>
      </c>
      <c r="AF138" s="6">
        <v>1</v>
      </c>
      <c r="AH138" s="3">
        <v>1</v>
      </c>
      <c r="AK138" s="4">
        <v>2</v>
      </c>
      <c r="AN138" s="3">
        <v>6</v>
      </c>
      <c r="AO138" s="10">
        <v>2</v>
      </c>
      <c r="AQ138" s="4">
        <v>2</v>
      </c>
      <c r="AX138" s="28"/>
      <c r="AY138" s="4"/>
      <c r="AZ138" s="4">
        <v>2</v>
      </c>
      <c r="BH138" s="4"/>
      <c r="BJ138" s="6">
        <v>1</v>
      </c>
      <c r="BK138" s="1">
        <v>2</v>
      </c>
      <c r="BL138" s="6">
        <v>2</v>
      </c>
      <c r="BM138" s="3">
        <v>2</v>
      </c>
      <c r="BN138" s="11">
        <v>2</v>
      </c>
      <c r="BO138" s="3">
        <v>3</v>
      </c>
      <c r="BP138" s="11">
        <v>3</v>
      </c>
      <c r="BQ138" s="3">
        <v>3</v>
      </c>
      <c r="BR138" s="11">
        <v>3</v>
      </c>
      <c r="BU138" s="3">
        <v>1</v>
      </c>
      <c r="BV138" s="6">
        <v>1</v>
      </c>
      <c r="BW138" s="1">
        <v>2</v>
      </c>
      <c r="BX138" s="6">
        <v>5</v>
      </c>
      <c r="BY138" s="1">
        <v>1</v>
      </c>
      <c r="BZ138" s="6">
        <v>2</v>
      </c>
      <c r="CA138" s="1">
        <v>2</v>
      </c>
      <c r="CC138" s="6" t="s">
        <v>37</v>
      </c>
      <c r="CD138" s="1" t="s">
        <v>59</v>
      </c>
      <c r="CE138" s="1">
        <v>1</v>
      </c>
    </row>
    <row r="139" spans="1:83" ht="12.75">
      <c r="A139" s="3">
        <v>4</v>
      </c>
      <c r="B139" s="6">
        <v>1</v>
      </c>
      <c r="C139" s="3">
        <v>1</v>
      </c>
      <c r="D139" s="11">
        <v>1</v>
      </c>
      <c r="E139" s="3">
        <v>3</v>
      </c>
      <c r="F139" s="10">
        <v>3</v>
      </c>
      <c r="L139" s="4">
        <v>6</v>
      </c>
      <c r="P139" s="5"/>
      <c r="U139" s="4">
        <v>5</v>
      </c>
      <c r="AA139" s="6">
        <v>3</v>
      </c>
      <c r="AB139" s="3">
        <v>3</v>
      </c>
      <c r="AC139" s="11">
        <v>2</v>
      </c>
      <c r="AD139" s="6">
        <v>5</v>
      </c>
      <c r="AE139" s="6">
        <v>1</v>
      </c>
      <c r="AF139" s="6">
        <v>2</v>
      </c>
      <c r="AG139" s="1">
        <v>4</v>
      </c>
      <c r="AH139" s="3">
        <v>2</v>
      </c>
      <c r="AI139" s="4">
        <v>1</v>
      </c>
      <c r="AK139" s="4">
        <v>1</v>
      </c>
      <c r="AN139" s="3">
        <v>3</v>
      </c>
      <c r="AO139" s="10">
        <v>3</v>
      </c>
      <c r="AX139" s="28">
        <v>9</v>
      </c>
      <c r="AY139" s="4"/>
      <c r="BC139" s="4">
        <v>5</v>
      </c>
      <c r="BH139" s="4"/>
      <c r="BJ139" s="6">
        <v>4</v>
      </c>
      <c r="BK139" s="1">
        <v>3</v>
      </c>
      <c r="BL139" s="6">
        <v>2</v>
      </c>
      <c r="BM139" s="3">
        <v>3</v>
      </c>
      <c r="BN139" s="11">
        <v>3</v>
      </c>
      <c r="BQ139" s="3">
        <v>2</v>
      </c>
      <c r="BR139" s="11">
        <v>2</v>
      </c>
      <c r="BU139" s="3">
        <v>2</v>
      </c>
      <c r="BV139" s="6">
        <v>1</v>
      </c>
      <c r="BW139" s="1">
        <v>2</v>
      </c>
      <c r="BX139" s="6">
        <v>5</v>
      </c>
      <c r="BY139" s="1">
        <v>1</v>
      </c>
      <c r="BZ139" s="6">
        <v>1</v>
      </c>
      <c r="CA139" s="1">
        <v>1</v>
      </c>
      <c r="CC139" s="6" t="s">
        <v>37</v>
      </c>
      <c r="CD139" s="1" t="s">
        <v>59</v>
      </c>
      <c r="CE139" s="1">
        <v>1</v>
      </c>
    </row>
    <row r="140" spans="1:83" ht="12.75">
      <c r="A140" s="3">
        <v>8</v>
      </c>
      <c r="B140" s="6">
        <v>1</v>
      </c>
      <c r="C140" s="3">
        <v>1</v>
      </c>
      <c r="D140" s="11">
        <v>1</v>
      </c>
      <c r="E140" s="3">
        <v>3</v>
      </c>
      <c r="F140" s="10">
        <v>3</v>
      </c>
      <c r="I140" s="4">
        <v>3</v>
      </c>
      <c r="J140" s="4">
        <v>4</v>
      </c>
      <c r="K140" s="4">
        <v>5</v>
      </c>
      <c r="P140" s="5"/>
      <c r="Q140" s="10">
        <v>1</v>
      </c>
      <c r="V140" s="4">
        <v>6</v>
      </c>
      <c r="Y140" s="4">
        <v>9</v>
      </c>
      <c r="AA140" s="6">
        <v>2</v>
      </c>
      <c r="AB140" s="3">
        <v>2</v>
      </c>
      <c r="AC140" s="11">
        <v>2</v>
      </c>
      <c r="AD140" s="6">
        <v>5</v>
      </c>
      <c r="AE140" s="6">
        <v>1</v>
      </c>
      <c r="AF140" s="6">
        <v>1</v>
      </c>
      <c r="AH140" s="3">
        <v>2</v>
      </c>
      <c r="AI140" s="4">
        <v>2</v>
      </c>
      <c r="AJ140" s="4">
        <v>1</v>
      </c>
      <c r="AK140" s="4">
        <v>1</v>
      </c>
      <c r="AN140" s="3">
        <v>2</v>
      </c>
      <c r="AO140" s="10">
        <v>2</v>
      </c>
      <c r="AP140" s="3">
        <v>1</v>
      </c>
      <c r="AQ140" s="4">
        <v>2</v>
      </c>
      <c r="AX140" s="28"/>
      <c r="AY140" s="4"/>
      <c r="AZ140" s="4">
        <v>2</v>
      </c>
      <c r="BH140" s="4"/>
      <c r="BJ140" s="6">
        <v>2</v>
      </c>
      <c r="BK140" s="1">
        <v>2</v>
      </c>
      <c r="BL140" s="6">
        <v>2</v>
      </c>
      <c r="BM140" s="3">
        <v>3</v>
      </c>
      <c r="BN140" s="11">
        <v>3</v>
      </c>
      <c r="BQ140" s="3">
        <v>1</v>
      </c>
      <c r="BR140" s="11">
        <v>1</v>
      </c>
      <c r="BU140" s="3">
        <v>1</v>
      </c>
      <c r="BV140" s="6">
        <v>1</v>
      </c>
      <c r="BW140" s="1">
        <v>2</v>
      </c>
      <c r="BX140" s="6">
        <v>4</v>
      </c>
      <c r="BY140" s="1">
        <v>1</v>
      </c>
      <c r="BZ140" s="6">
        <v>2</v>
      </c>
      <c r="CA140" s="1">
        <v>6</v>
      </c>
      <c r="CC140" s="6" t="s">
        <v>37</v>
      </c>
      <c r="CD140" s="1" t="s">
        <v>59</v>
      </c>
      <c r="CE140" s="1">
        <v>1</v>
      </c>
    </row>
    <row r="141" spans="1:83" ht="12.75">
      <c r="A141" s="3">
        <v>8</v>
      </c>
      <c r="B141" s="6">
        <v>1</v>
      </c>
      <c r="C141" s="3">
        <v>1</v>
      </c>
      <c r="D141" s="11">
        <v>1</v>
      </c>
      <c r="E141" s="3">
        <v>3</v>
      </c>
      <c r="F141" s="10">
        <v>3</v>
      </c>
      <c r="G141" s="3">
        <v>1</v>
      </c>
      <c r="H141" s="4">
        <v>2</v>
      </c>
      <c r="I141" s="4">
        <v>3</v>
      </c>
      <c r="J141" s="4">
        <v>4</v>
      </c>
      <c r="K141" s="4">
        <v>5</v>
      </c>
      <c r="L141" s="4">
        <v>6</v>
      </c>
      <c r="P141" s="5"/>
      <c r="Q141" s="10">
        <v>1</v>
      </c>
      <c r="R141" s="4">
        <v>2</v>
      </c>
      <c r="S141" s="4">
        <v>3</v>
      </c>
      <c r="T141" s="4">
        <v>4</v>
      </c>
      <c r="U141" s="4">
        <v>5</v>
      </c>
      <c r="V141" s="4">
        <v>6</v>
      </c>
      <c r="AA141" s="6">
        <v>2</v>
      </c>
      <c r="AB141" s="3">
        <v>2</v>
      </c>
      <c r="AC141" s="11">
        <v>2</v>
      </c>
      <c r="AD141" s="6">
        <v>7</v>
      </c>
      <c r="AE141" s="6">
        <v>3</v>
      </c>
      <c r="AF141" s="6">
        <v>1</v>
      </c>
      <c r="AH141" s="3">
        <v>2</v>
      </c>
      <c r="AI141" s="4">
        <v>1</v>
      </c>
      <c r="AJ141" s="4">
        <v>3</v>
      </c>
      <c r="AK141" s="4">
        <v>2</v>
      </c>
      <c r="AL141" s="4">
        <v>2</v>
      </c>
      <c r="AN141" s="3">
        <v>3</v>
      </c>
      <c r="AO141" s="10">
        <v>3</v>
      </c>
      <c r="AT141" s="4">
        <v>5</v>
      </c>
      <c r="AX141" s="28">
        <v>9</v>
      </c>
      <c r="AY141" s="4"/>
      <c r="BC141" s="4">
        <v>5</v>
      </c>
      <c r="BG141" s="5">
        <v>9</v>
      </c>
      <c r="BH141" s="4"/>
      <c r="BJ141" s="6">
        <v>2</v>
      </c>
      <c r="BL141" s="6">
        <v>2</v>
      </c>
      <c r="BM141" s="3">
        <v>3</v>
      </c>
      <c r="BN141" s="11">
        <v>3</v>
      </c>
      <c r="BO141" s="3">
        <v>1</v>
      </c>
      <c r="BP141" s="11">
        <v>1</v>
      </c>
      <c r="BQ141" s="3">
        <v>2</v>
      </c>
      <c r="BR141" s="11">
        <v>2</v>
      </c>
      <c r="BU141" s="3">
        <v>2</v>
      </c>
      <c r="BV141" s="6">
        <v>1</v>
      </c>
      <c r="BW141" s="1">
        <v>2</v>
      </c>
      <c r="BX141" s="6">
        <v>5</v>
      </c>
      <c r="BY141" s="1">
        <v>1</v>
      </c>
      <c r="BZ141" s="6">
        <v>2</v>
      </c>
      <c r="CA141" s="1">
        <v>5</v>
      </c>
      <c r="CC141" s="6" t="s">
        <v>37</v>
      </c>
      <c r="CD141" s="1" t="s">
        <v>59</v>
      </c>
      <c r="CE141" s="1">
        <v>1</v>
      </c>
    </row>
    <row r="142" spans="1:83" ht="12.75">
      <c r="A142" s="3">
        <v>4</v>
      </c>
      <c r="B142" s="6">
        <v>2</v>
      </c>
      <c r="C142" s="3">
        <v>1</v>
      </c>
      <c r="D142" s="11">
        <v>1</v>
      </c>
      <c r="E142" s="3">
        <v>3</v>
      </c>
      <c r="F142" s="10">
        <v>3</v>
      </c>
      <c r="G142" s="3">
        <v>1</v>
      </c>
      <c r="H142" s="4">
        <v>2</v>
      </c>
      <c r="I142" s="4">
        <v>3</v>
      </c>
      <c r="J142" s="4">
        <v>4</v>
      </c>
      <c r="K142" s="4">
        <v>5</v>
      </c>
      <c r="P142" s="5"/>
      <c r="Q142" s="10">
        <v>1</v>
      </c>
      <c r="V142" s="4">
        <v>6</v>
      </c>
      <c r="AA142" s="6">
        <v>1</v>
      </c>
      <c r="AB142" s="3">
        <v>2</v>
      </c>
      <c r="AC142" s="11">
        <v>1</v>
      </c>
      <c r="AD142" s="6">
        <v>7</v>
      </c>
      <c r="AE142" s="6">
        <v>1</v>
      </c>
      <c r="AF142" s="6">
        <v>1</v>
      </c>
      <c r="AI142" s="4">
        <v>2</v>
      </c>
      <c r="AK142" s="4">
        <v>1</v>
      </c>
      <c r="AL142" s="4">
        <v>2</v>
      </c>
      <c r="AN142" s="3">
        <v>4</v>
      </c>
      <c r="AO142" s="10">
        <v>2</v>
      </c>
      <c r="AQ142" s="4">
        <v>2</v>
      </c>
      <c r="AR142" s="4">
        <v>3</v>
      </c>
      <c r="AT142" s="4">
        <v>5</v>
      </c>
      <c r="AU142" s="4">
        <v>6</v>
      </c>
      <c r="AX142" s="28">
        <v>9</v>
      </c>
      <c r="AY142" s="4"/>
      <c r="BG142" s="5">
        <v>9</v>
      </c>
      <c r="BH142" s="4"/>
      <c r="BJ142" s="6">
        <v>3</v>
      </c>
      <c r="BM142" s="3">
        <v>2</v>
      </c>
      <c r="BN142" s="11">
        <v>1</v>
      </c>
      <c r="BO142" s="3">
        <v>2</v>
      </c>
      <c r="BP142" s="11">
        <v>4</v>
      </c>
      <c r="BQ142" s="3">
        <v>3</v>
      </c>
      <c r="BR142" s="11">
        <v>1</v>
      </c>
      <c r="BU142" s="3">
        <v>2</v>
      </c>
      <c r="BV142" s="6">
        <v>1</v>
      </c>
      <c r="BW142" s="1">
        <v>2</v>
      </c>
      <c r="BX142" s="6">
        <v>5</v>
      </c>
      <c r="BY142" s="1">
        <v>1</v>
      </c>
      <c r="BZ142" s="6">
        <v>2</v>
      </c>
      <c r="CA142" s="1">
        <v>4</v>
      </c>
      <c r="CC142" s="6" t="s">
        <v>37</v>
      </c>
      <c r="CD142" s="1" t="s">
        <v>59</v>
      </c>
      <c r="CE142" s="1">
        <v>1</v>
      </c>
    </row>
    <row r="143" spans="1:83" ht="12.75">
      <c r="A143" s="3">
        <v>1</v>
      </c>
      <c r="B143" s="6">
        <v>1</v>
      </c>
      <c r="C143" s="3">
        <v>3</v>
      </c>
      <c r="D143" s="11">
        <v>3</v>
      </c>
      <c r="E143" s="3">
        <v>4</v>
      </c>
      <c r="F143" s="10">
        <v>4</v>
      </c>
      <c r="I143" s="4">
        <v>3</v>
      </c>
      <c r="J143" s="4">
        <v>4</v>
      </c>
      <c r="P143" s="5"/>
      <c r="Y143" s="4">
        <v>9</v>
      </c>
      <c r="Z143" s="4"/>
      <c r="AA143" s="6">
        <v>2</v>
      </c>
      <c r="AB143" s="3">
        <v>2</v>
      </c>
      <c r="AC143" s="11">
        <v>2</v>
      </c>
      <c r="AD143" s="6">
        <v>7</v>
      </c>
      <c r="AE143" s="6">
        <v>1</v>
      </c>
      <c r="AF143" s="6">
        <v>1</v>
      </c>
      <c r="AI143" s="4">
        <v>2</v>
      </c>
      <c r="AJ143" s="4">
        <v>1</v>
      </c>
      <c r="AK143" s="4">
        <v>1</v>
      </c>
      <c r="AN143" s="3">
        <v>2</v>
      </c>
      <c r="AO143" s="10">
        <v>2</v>
      </c>
      <c r="AP143" s="3">
        <v>1</v>
      </c>
      <c r="AQ143" s="4">
        <v>2</v>
      </c>
      <c r="AX143" s="28"/>
      <c r="AY143" s="4">
        <v>1</v>
      </c>
      <c r="AZ143" s="4">
        <v>2</v>
      </c>
      <c r="BH143" s="4"/>
      <c r="BJ143" s="6">
        <v>4</v>
      </c>
      <c r="BK143" s="1">
        <v>1</v>
      </c>
      <c r="BL143" s="6">
        <v>2</v>
      </c>
      <c r="BM143" s="3">
        <v>3</v>
      </c>
      <c r="BN143" s="11">
        <v>3</v>
      </c>
      <c r="BQ143" s="3">
        <v>2</v>
      </c>
      <c r="BR143" s="11">
        <v>2</v>
      </c>
      <c r="BU143" s="3">
        <v>2</v>
      </c>
      <c r="BV143" s="6">
        <v>1</v>
      </c>
      <c r="BW143" s="1">
        <v>2</v>
      </c>
      <c r="BX143" s="6">
        <v>4</v>
      </c>
      <c r="BY143" s="1">
        <v>2</v>
      </c>
      <c r="CC143" s="6" t="s">
        <v>37</v>
      </c>
      <c r="CD143" s="1" t="s">
        <v>59</v>
      </c>
      <c r="CE143" s="1">
        <v>1</v>
      </c>
    </row>
    <row r="144" spans="1:83" ht="12.75">
      <c r="A144" s="3">
        <v>2</v>
      </c>
      <c r="B144" s="6">
        <v>3</v>
      </c>
      <c r="C144" s="3">
        <v>1</v>
      </c>
      <c r="D144" s="11">
        <v>1</v>
      </c>
      <c r="E144" s="3">
        <v>3</v>
      </c>
      <c r="F144" s="10">
        <v>3</v>
      </c>
      <c r="P144" s="5">
        <v>10</v>
      </c>
      <c r="Q144" s="4"/>
      <c r="Z144" s="5">
        <v>10</v>
      </c>
      <c r="AA144" s="6">
        <v>3</v>
      </c>
      <c r="AB144" s="3">
        <v>3</v>
      </c>
      <c r="AC144" s="11">
        <v>3</v>
      </c>
      <c r="AD144" s="6">
        <v>5</v>
      </c>
      <c r="AE144" s="6">
        <v>1</v>
      </c>
      <c r="AF144" s="6">
        <v>1</v>
      </c>
      <c r="AI144" s="4">
        <v>1</v>
      </c>
      <c r="AK144" s="4">
        <v>1</v>
      </c>
      <c r="AN144" s="3">
        <v>6</v>
      </c>
      <c r="AO144" s="10">
        <v>6</v>
      </c>
      <c r="AQ144" s="4">
        <v>2</v>
      </c>
      <c r="AX144" s="28"/>
      <c r="AY144" s="4"/>
      <c r="AZ144" s="4">
        <v>2</v>
      </c>
      <c r="BH144" s="4"/>
      <c r="BJ144" s="6">
        <v>2</v>
      </c>
      <c r="BK144" s="1">
        <v>3</v>
      </c>
      <c r="BL144" s="6">
        <v>2</v>
      </c>
      <c r="BM144" s="3">
        <v>3</v>
      </c>
      <c r="BN144" s="11">
        <v>3</v>
      </c>
      <c r="BQ144" s="3">
        <v>2</v>
      </c>
      <c r="BR144" s="11">
        <v>2</v>
      </c>
      <c r="BU144" s="3">
        <v>1</v>
      </c>
      <c r="BV144" s="6">
        <v>1</v>
      </c>
      <c r="BW144" s="1">
        <v>1</v>
      </c>
      <c r="BX144" s="6">
        <v>3</v>
      </c>
      <c r="BY144" s="1">
        <v>1</v>
      </c>
      <c r="BZ144" s="6">
        <v>2</v>
      </c>
      <c r="CA144" s="1">
        <v>6</v>
      </c>
      <c r="CC144" s="6" t="s">
        <v>37</v>
      </c>
      <c r="CD144" s="1" t="s">
        <v>59</v>
      </c>
      <c r="CE144" s="1">
        <v>1</v>
      </c>
    </row>
    <row r="145" spans="1:83" ht="12.75">
      <c r="A145" s="3">
        <v>6</v>
      </c>
      <c r="B145" s="6">
        <v>2</v>
      </c>
      <c r="C145" s="3">
        <v>1</v>
      </c>
      <c r="D145" s="11">
        <v>1</v>
      </c>
      <c r="E145" s="3">
        <v>1</v>
      </c>
      <c r="F145" s="10">
        <v>1</v>
      </c>
      <c r="H145" s="4">
        <v>2</v>
      </c>
      <c r="I145" s="4">
        <v>3</v>
      </c>
      <c r="J145" s="4">
        <v>4</v>
      </c>
      <c r="P145" s="5"/>
      <c r="Q145" s="10">
        <v>1</v>
      </c>
      <c r="V145" s="4">
        <v>6</v>
      </c>
      <c r="W145" s="4">
        <v>7</v>
      </c>
      <c r="AA145" s="6">
        <v>1</v>
      </c>
      <c r="AB145" s="3">
        <v>1</v>
      </c>
      <c r="AC145" s="11">
        <v>1</v>
      </c>
      <c r="AD145" s="6">
        <v>2</v>
      </c>
      <c r="AE145" s="6">
        <v>1</v>
      </c>
      <c r="AF145" s="6">
        <v>1</v>
      </c>
      <c r="AH145" s="3">
        <v>2</v>
      </c>
      <c r="AI145" s="4">
        <v>2</v>
      </c>
      <c r="AJ145" s="4">
        <v>1</v>
      </c>
      <c r="AK145" s="4">
        <v>1</v>
      </c>
      <c r="AL145" s="4">
        <v>2</v>
      </c>
      <c r="AN145" s="3">
        <v>2</v>
      </c>
      <c r="AO145" s="10">
        <v>2</v>
      </c>
      <c r="AQ145" s="4">
        <v>2</v>
      </c>
      <c r="AX145" s="28"/>
      <c r="AY145" s="4"/>
      <c r="AZ145" s="4">
        <v>2</v>
      </c>
      <c r="BH145" s="4"/>
      <c r="BJ145" s="6">
        <v>1</v>
      </c>
      <c r="BK145" s="1">
        <v>2</v>
      </c>
      <c r="BL145" s="6">
        <v>2</v>
      </c>
      <c r="BM145" s="3">
        <v>3</v>
      </c>
      <c r="BN145" s="11">
        <v>3</v>
      </c>
      <c r="BQ145" s="3">
        <v>2</v>
      </c>
      <c r="BR145" s="11">
        <v>2</v>
      </c>
      <c r="BU145" s="3">
        <v>1</v>
      </c>
      <c r="BV145" s="6">
        <v>1</v>
      </c>
      <c r="BW145" s="1">
        <v>2</v>
      </c>
      <c r="BX145" s="6">
        <v>3</v>
      </c>
      <c r="BY145" s="1">
        <v>1</v>
      </c>
      <c r="BZ145" s="6">
        <v>1</v>
      </c>
      <c r="CA145" s="1">
        <v>3</v>
      </c>
      <c r="CC145" s="6" t="s">
        <v>37</v>
      </c>
      <c r="CD145" s="1" t="s">
        <v>59</v>
      </c>
      <c r="CE145" s="1">
        <v>1</v>
      </c>
    </row>
    <row r="146" spans="1:83" ht="12.75">
      <c r="A146" s="3">
        <v>5</v>
      </c>
      <c r="B146" s="6">
        <v>1</v>
      </c>
      <c r="C146" s="3">
        <v>1</v>
      </c>
      <c r="D146" s="11">
        <v>1</v>
      </c>
      <c r="E146" s="3">
        <v>3</v>
      </c>
      <c r="F146" s="10">
        <v>3</v>
      </c>
      <c r="I146" s="4">
        <v>3</v>
      </c>
      <c r="J146" s="4">
        <v>4</v>
      </c>
      <c r="P146" s="5"/>
      <c r="Q146" s="10">
        <v>1</v>
      </c>
      <c r="Y146" s="4">
        <v>9</v>
      </c>
      <c r="AA146" s="6">
        <v>2</v>
      </c>
      <c r="AB146" s="3">
        <v>2</v>
      </c>
      <c r="AC146" s="11">
        <v>2</v>
      </c>
      <c r="AD146" s="6">
        <v>7</v>
      </c>
      <c r="AE146" s="6">
        <v>1</v>
      </c>
      <c r="AF146" s="6">
        <v>1</v>
      </c>
      <c r="AI146" s="4">
        <v>2</v>
      </c>
      <c r="AJ146" s="4">
        <v>2</v>
      </c>
      <c r="AK146" s="4">
        <v>2</v>
      </c>
      <c r="AL146" s="4">
        <v>3</v>
      </c>
      <c r="AN146" s="3">
        <v>2</v>
      </c>
      <c r="AO146" s="10">
        <v>2</v>
      </c>
      <c r="AT146" s="4">
        <v>5</v>
      </c>
      <c r="AX146" s="28"/>
      <c r="AY146" s="4"/>
      <c r="BC146" s="4">
        <v>5</v>
      </c>
      <c r="BH146" s="4"/>
      <c r="BJ146" s="6">
        <v>2</v>
      </c>
      <c r="BK146" s="1">
        <v>1</v>
      </c>
      <c r="BL146" s="6">
        <v>2</v>
      </c>
      <c r="BM146" s="3">
        <v>3</v>
      </c>
      <c r="BN146" s="11">
        <v>3</v>
      </c>
      <c r="BQ146" s="3">
        <v>2</v>
      </c>
      <c r="BR146" s="11">
        <v>2</v>
      </c>
      <c r="BU146" s="3">
        <v>1</v>
      </c>
      <c r="BV146" s="6">
        <v>1</v>
      </c>
      <c r="BW146" s="1">
        <v>2</v>
      </c>
      <c r="BX146" s="6">
        <v>5</v>
      </c>
      <c r="BY146" s="1">
        <v>1</v>
      </c>
      <c r="BZ146" s="6">
        <v>1</v>
      </c>
      <c r="CA146" s="1">
        <v>3</v>
      </c>
      <c r="CC146" s="6" t="s">
        <v>37</v>
      </c>
      <c r="CD146" s="1" t="s">
        <v>59</v>
      </c>
      <c r="CE146" s="1">
        <v>1</v>
      </c>
    </row>
    <row r="147" spans="1:83" ht="12.75">
      <c r="A147" s="3">
        <v>5</v>
      </c>
      <c r="B147" s="6">
        <v>2</v>
      </c>
      <c r="C147" s="3">
        <v>1</v>
      </c>
      <c r="D147" s="11">
        <v>1</v>
      </c>
      <c r="E147" s="3">
        <v>3</v>
      </c>
      <c r="F147" s="10">
        <v>3</v>
      </c>
      <c r="G147" s="3">
        <v>1</v>
      </c>
      <c r="H147" s="4">
        <v>2</v>
      </c>
      <c r="I147" s="4">
        <v>3</v>
      </c>
      <c r="J147" s="4">
        <v>4</v>
      </c>
      <c r="K147" s="4">
        <v>5</v>
      </c>
      <c r="P147" s="5"/>
      <c r="Q147" s="4">
        <v>1</v>
      </c>
      <c r="V147" s="4">
        <v>6</v>
      </c>
      <c r="W147" s="4">
        <v>7</v>
      </c>
      <c r="Y147" s="4">
        <v>9</v>
      </c>
      <c r="AA147" s="6">
        <v>2</v>
      </c>
      <c r="AB147" s="3">
        <v>2</v>
      </c>
      <c r="AC147" s="11">
        <v>2</v>
      </c>
      <c r="AD147" s="6">
        <v>7</v>
      </c>
      <c r="AE147" s="6">
        <v>1</v>
      </c>
      <c r="AF147" s="6">
        <v>1</v>
      </c>
      <c r="AH147" s="3">
        <v>1</v>
      </c>
      <c r="AI147" s="4">
        <v>1</v>
      </c>
      <c r="AJ147" s="4">
        <v>2</v>
      </c>
      <c r="AK147" s="4">
        <v>1</v>
      </c>
      <c r="AN147" s="3">
        <v>1</v>
      </c>
      <c r="AO147" s="10">
        <v>1</v>
      </c>
      <c r="AX147" s="28"/>
      <c r="AY147" s="4"/>
      <c r="BH147" s="4"/>
      <c r="BJ147" s="6">
        <v>2</v>
      </c>
      <c r="BK147" s="1">
        <v>1</v>
      </c>
      <c r="BL147" s="6">
        <v>2</v>
      </c>
      <c r="BM147" s="3">
        <v>2</v>
      </c>
      <c r="BN147" s="11">
        <v>2</v>
      </c>
      <c r="BO147" s="3">
        <v>1</v>
      </c>
      <c r="BP147" s="11">
        <v>1</v>
      </c>
      <c r="BQ147" s="3">
        <v>1</v>
      </c>
      <c r="BR147" s="11">
        <v>1</v>
      </c>
      <c r="BU147" s="3">
        <v>1</v>
      </c>
      <c r="BV147" s="6">
        <v>1</v>
      </c>
      <c r="BW147" s="1">
        <v>2</v>
      </c>
      <c r="BX147" s="6">
        <v>4</v>
      </c>
      <c r="BY147" s="1">
        <v>4</v>
      </c>
      <c r="BZ147" s="6">
        <v>2</v>
      </c>
      <c r="CA147" s="1">
        <v>5</v>
      </c>
      <c r="CC147" s="6" t="s">
        <v>37</v>
      </c>
      <c r="CD147" s="1" t="s">
        <v>59</v>
      </c>
      <c r="CE147" s="1">
        <v>1</v>
      </c>
    </row>
    <row r="148" spans="1:83" ht="12.75">
      <c r="A148" s="3">
        <v>6</v>
      </c>
      <c r="B148" s="6">
        <v>2</v>
      </c>
      <c r="C148" s="3">
        <v>1</v>
      </c>
      <c r="D148" s="11">
        <v>1</v>
      </c>
      <c r="E148" s="3">
        <v>2</v>
      </c>
      <c r="F148" s="10">
        <v>2</v>
      </c>
      <c r="H148" s="4">
        <v>2</v>
      </c>
      <c r="I148" s="4">
        <v>3</v>
      </c>
      <c r="J148" s="4">
        <v>4</v>
      </c>
      <c r="P148" s="5"/>
      <c r="Y148" s="4">
        <v>9</v>
      </c>
      <c r="AA148" s="6">
        <v>2</v>
      </c>
      <c r="AB148" s="3">
        <v>2</v>
      </c>
      <c r="AC148" s="11">
        <v>2</v>
      </c>
      <c r="AD148" s="6">
        <v>8</v>
      </c>
      <c r="AE148" s="6">
        <v>1</v>
      </c>
      <c r="AF148" s="6">
        <v>1</v>
      </c>
      <c r="AH148" s="3">
        <v>2</v>
      </c>
      <c r="AI148" s="4">
        <v>3</v>
      </c>
      <c r="AJ148" s="4">
        <v>1</v>
      </c>
      <c r="AK148" s="4">
        <v>1</v>
      </c>
      <c r="AN148" s="3">
        <v>2</v>
      </c>
      <c r="AO148" s="10">
        <v>2</v>
      </c>
      <c r="AQ148" s="4">
        <v>2</v>
      </c>
      <c r="AT148" s="4">
        <v>5</v>
      </c>
      <c r="AX148" s="28"/>
      <c r="AY148" s="4"/>
      <c r="AZ148" s="4">
        <v>2</v>
      </c>
      <c r="BC148" s="4">
        <v>5</v>
      </c>
      <c r="BH148" s="4"/>
      <c r="BJ148" s="6">
        <v>2</v>
      </c>
      <c r="BK148" s="1">
        <v>3</v>
      </c>
      <c r="BL148" s="6">
        <v>2</v>
      </c>
      <c r="BM148" s="3">
        <v>2</v>
      </c>
      <c r="BN148" s="11">
        <v>2</v>
      </c>
      <c r="BO148" s="3">
        <v>4</v>
      </c>
      <c r="BP148" s="11">
        <v>4</v>
      </c>
      <c r="BQ148" s="3">
        <v>2</v>
      </c>
      <c r="BR148" s="11">
        <v>2</v>
      </c>
      <c r="BU148" s="3">
        <v>1</v>
      </c>
      <c r="BV148" s="6">
        <v>1</v>
      </c>
      <c r="BW148" s="1">
        <v>2</v>
      </c>
      <c r="BX148" s="6">
        <v>5</v>
      </c>
      <c r="BY148" s="1">
        <v>1</v>
      </c>
      <c r="BZ148" s="6">
        <v>2</v>
      </c>
      <c r="CA148" s="1">
        <v>1</v>
      </c>
      <c r="CC148" s="6" t="s">
        <v>37</v>
      </c>
      <c r="CD148" s="1" t="s">
        <v>59</v>
      </c>
      <c r="CE148" s="1">
        <v>1</v>
      </c>
    </row>
    <row r="149" spans="1:83" ht="12.75">
      <c r="A149" s="3">
        <v>2</v>
      </c>
      <c r="B149" s="6">
        <v>3</v>
      </c>
      <c r="C149" s="3">
        <v>1</v>
      </c>
      <c r="D149" s="11">
        <v>1</v>
      </c>
      <c r="E149" s="3">
        <v>4</v>
      </c>
      <c r="F149" s="10">
        <v>4</v>
      </c>
      <c r="G149" s="3">
        <v>1</v>
      </c>
      <c r="H149" s="4">
        <v>2</v>
      </c>
      <c r="I149" s="4">
        <v>3</v>
      </c>
      <c r="J149" s="4">
        <v>4</v>
      </c>
      <c r="P149" s="5"/>
      <c r="Q149" s="10">
        <v>1</v>
      </c>
      <c r="V149" s="4">
        <v>6</v>
      </c>
      <c r="X149" s="4">
        <v>8</v>
      </c>
      <c r="Y149" s="4">
        <v>9</v>
      </c>
      <c r="AA149" s="6">
        <v>2</v>
      </c>
      <c r="AB149" s="3">
        <v>2</v>
      </c>
      <c r="AC149" s="11">
        <v>2</v>
      </c>
      <c r="AD149" s="6">
        <v>7</v>
      </c>
      <c r="AE149" s="6">
        <v>6</v>
      </c>
      <c r="AF149" s="6">
        <v>1</v>
      </c>
      <c r="AI149" s="4">
        <v>2</v>
      </c>
      <c r="AK149" s="4">
        <v>1</v>
      </c>
      <c r="AL149" s="4">
        <v>2</v>
      </c>
      <c r="AN149" s="3">
        <v>2</v>
      </c>
      <c r="AO149" s="10">
        <v>2</v>
      </c>
      <c r="AQ149" s="4">
        <v>2</v>
      </c>
      <c r="AX149" s="28"/>
      <c r="AY149" s="4"/>
      <c r="AZ149" s="4">
        <v>2</v>
      </c>
      <c r="BH149" s="4"/>
      <c r="BJ149" s="6">
        <v>2</v>
      </c>
      <c r="BK149" s="1">
        <v>3</v>
      </c>
      <c r="BL149" s="6">
        <v>2</v>
      </c>
      <c r="BM149" s="3">
        <v>2</v>
      </c>
      <c r="BN149" s="11">
        <v>2</v>
      </c>
      <c r="BO149" s="3">
        <v>4</v>
      </c>
      <c r="BP149" s="11">
        <v>4</v>
      </c>
      <c r="BQ149" s="3">
        <v>1</v>
      </c>
      <c r="BR149" s="11">
        <v>1</v>
      </c>
      <c r="BU149" s="3">
        <v>1</v>
      </c>
      <c r="BV149" s="6">
        <v>1</v>
      </c>
      <c r="BW149" s="1">
        <v>1</v>
      </c>
      <c r="BX149" s="6">
        <v>5</v>
      </c>
      <c r="BY149" s="1">
        <v>1</v>
      </c>
      <c r="BZ149" s="6">
        <v>2</v>
      </c>
      <c r="CA149" s="1">
        <v>7</v>
      </c>
      <c r="CC149" s="6" t="s">
        <v>37</v>
      </c>
      <c r="CD149" s="1" t="s">
        <v>59</v>
      </c>
      <c r="CE149" s="1">
        <v>1</v>
      </c>
    </row>
    <row r="150" spans="1:83" ht="12.75">
      <c r="A150" s="3">
        <v>7</v>
      </c>
      <c r="B150" s="6">
        <v>1</v>
      </c>
      <c r="C150" s="3">
        <v>1</v>
      </c>
      <c r="D150" s="11">
        <v>1</v>
      </c>
      <c r="E150" s="3">
        <v>3</v>
      </c>
      <c r="F150" s="10">
        <v>3</v>
      </c>
      <c r="G150" s="3">
        <v>1</v>
      </c>
      <c r="H150" s="4">
        <v>2</v>
      </c>
      <c r="I150" s="4">
        <v>3</v>
      </c>
      <c r="J150" s="4">
        <v>4</v>
      </c>
      <c r="K150" s="4">
        <v>5</v>
      </c>
      <c r="P150" s="5"/>
      <c r="Q150" s="4"/>
      <c r="V150" s="4">
        <v>6</v>
      </c>
      <c r="W150" s="4">
        <v>7</v>
      </c>
      <c r="X150" s="4">
        <v>8</v>
      </c>
      <c r="Y150" s="4">
        <v>9</v>
      </c>
      <c r="AA150" s="6">
        <v>1</v>
      </c>
      <c r="AB150" s="3">
        <v>1</v>
      </c>
      <c r="AC150" s="11">
        <v>1</v>
      </c>
      <c r="AD150" s="6">
        <v>2</v>
      </c>
      <c r="AE150" s="6">
        <v>1</v>
      </c>
      <c r="AF150" s="6">
        <v>1</v>
      </c>
      <c r="AH150" s="3">
        <v>2</v>
      </c>
      <c r="AI150" s="4">
        <v>2</v>
      </c>
      <c r="AJ150" s="4">
        <v>1</v>
      </c>
      <c r="AK150" s="4">
        <v>2</v>
      </c>
      <c r="AN150" s="3">
        <v>2</v>
      </c>
      <c r="AO150" s="10">
        <v>2</v>
      </c>
      <c r="AT150" s="4">
        <v>5</v>
      </c>
      <c r="AX150" s="28"/>
      <c r="AY150" s="4"/>
      <c r="BC150" s="4">
        <v>5</v>
      </c>
      <c r="BH150" s="4"/>
      <c r="BJ150" s="6">
        <v>1</v>
      </c>
      <c r="BK150" s="1">
        <v>3</v>
      </c>
      <c r="BL150" s="6">
        <v>2</v>
      </c>
      <c r="BM150" s="3">
        <v>2</v>
      </c>
      <c r="BN150" s="11">
        <v>2</v>
      </c>
      <c r="BO150" s="3">
        <v>1</v>
      </c>
      <c r="BP150" s="11">
        <v>1</v>
      </c>
      <c r="BQ150" s="3">
        <v>1</v>
      </c>
      <c r="BR150" s="11">
        <v>1</v>
      </c>
      <c r="BU150" s="3">
        <v>1</v>
      </c>
      <c r="BV150" s="6">
        <v>1</v>
      </c>
      <c r="BW150" s="1">
        <v>2</v>
      </c>
      <c r="BX150" s="6">
        <v>4</v>
      </c>
      <c r="BY150" s="1">
        <v>1</v>
      </c>
      <c r="BZ150" s="6">
        <v>2</v>
      </c>
      <c r="CA150" s="1">
        <v>8</v>
      </c>
      <c r="CC150" s="6" t="s">
        <v>37</v>
      </c>
      <c r="CD150" s="1" t="s">
        <v>59</v>
      </c>
      <c r="CE150" s="1">
        <v>1</v>
      </c>
    </row>
    <row r="151" spans="1:83" ht="12.75">
      <c r="A151" s="3">
        <v>4</v>
      </c>
      <c r="B151" s="6">
        <v>2</v>
      </c>
      <c r="C151" s="3">
        <v>1</v>
      </c>
      <c r="D151" s="11">
        <v>1</v>
      </c>
      <c r="E151" s="3">
        <v>2</v>
      </c>
      <c r="F151" s="10">
        <v>2</v>
      </c>
      <c r="G151" s="3">
        <v>1</v>
      </c>
      <c r="H151" s="4">
        <v>2</v>
      </c>
      <c r="I151" s="4">
        <v>3</v>
      </c>
      <c r="J151" s="4">
        <v>4</v>
      </c>
      <c r="P151" s="5"/>
      <c r="Q151" s="10">
        <v>1</v>
      </c>
      <c r="V151" s="4">
        <v>6</v>
      </c>
      <c r="X151" s="4">
        <v>8</v>
      </c>
      <c r="AA151" s="6">
        <v>2</v>
      </c>
      <c r="AB151" s="3">
        <v>2</v>
      </c>
      <c r="AC151" s="11">
        <v>2</v>
      </c>
      <c r="AD151" s="6">
        <v>5</v>
      </c>
      <c r="AE151" s="6">
        <v>1</v>
      </c>
      <c r="AF151" s="6">
        <v>2</v>
      </c>
      <c r="AG151" s="1">
        <v>4</v>
      </c>
      <c r="AH151" s="3">
        <v>1</v>
      </c>
      <c r="AI151" s="4">
        <v>1</v>
      </c>
      <c r="AJ151" s="4">
        <v>1</v>
      </c>
      <c r="AK151" s="4">
        <v>2</v>
      </c>
      <c r="AN151" s="3">
        <v>2</v>
      </c>
      <c r="AO151" s="10">
        <v>2</v>
      </c>
      <c r="AQ151" s="4">
        <v>2</v>
      </c>
      <c r="AX151" s="28"/>
      <c r="AY151" s="4"/>
      <c r="AZ151" s="4">
        <v>2</v>
      </c>
      <c r="BH151" s="4"/>
      <c r="BJ151" s="6">
        <v>2</v>
      </c>
      <c r="BK151" s="1">
        <v>2</v>
      </c>
      <c r="BL151" s="6">
        <v>2</v>
      </c>
      <c r="BM151" s="3">
        <v>3</v>
      </c>
      <c r="BN151" s="11">
        <v>3</v>
      </c>
      <c r="BQ151" s="3">
        <v>1</v>
      </c>
      <c r="BR151" s="11">
        <v>1</v>
      </c>
      <c r="BU151" s="3">
        <v>1</v>
      </c>
      <c r="BV151" s="6">
        <v>1</v>
      </c>
      <c r="BW151" s="1">
        <v>2</v>
      </c>
      <c r="BX151" s="6">
        <v>3</v>
      </c>
      <c r="BY151" s="1">
        <v>1</v>
      </c>
      <c r="BZ151" s="6">
        <v>2</v>
      </c>
      <c r="CA151" s="1">
        <v>6</v>
      </c>
      <c r="CC151" s="6" t="s">
        <v>37</v>
      </c>
      <c r="CD151" s="1" t="s">
        <v>59</v>
      </c>
      <c r="CE151" s="1">
        <v>1</v>
      </c>
    </row>
    <row r="152" spans="1:83" ht="12.75">
      <c r="A152" s="3">
        <v>1</v>
      </c>
      <c r="B152" s="6">
        <v>2</v>
      </c>
      <c r="C152" s="3">
        <v>1</v>
      </c>
      <c r="D152" s="11">
        <v>1</v>
      </c>
      <c r="E152" s="3">
        <v>3</v>
      </c>
      <c r="F152" s="10">
        <v>3</v>
      </c>
      <c r="G152" s="3">
        <v>1</v>
      </c>
      <c r="H152" s="4">
        <v>2</v>
      </c>
      <c r="I152" s="4">
        <v>3</v>
      </c>
      <c r="J152" s="4">
        <v>4</v>
      </c>
      <c r="K152" s="4">
        <v>5</v>
      </c>
      <c r="P152" s="5"/>
      <c r="V152" s="4">
        <v>6</v>
      </c>
      <c r="W152" s="4">
        <v>7</v>
      </c>
      <c r="X152" s="4">
        <v>8</v>
      </c>
      <c r="Y152" s="4">
        <v>9</v>
      </c>
      <c r="Z152" s="4"/>
      <c r="AA152" s="6">
        <v>1</v>
      </c>
      <c r="AB152" s="3">
        <v>1</v>
      </c>
      <c r="AC152" s="11">
        <v>1</v>
      </c>
      <c r="AD152" s="6">
        <v>8</v>
      </c>
      <c r="AE152" s="6">
        <v>1</v>
      </c>
      <c r="AF152" s="6">
        <v>1</v>
      </c>
      <c r="AH152" s="3">
        <v>2</v>
      </c>
      <c r="AI152" s="4">
        <v>2</v>
      </c>
      <c r="AK152" s="4">
        <v>1</v>
      </c>
      <c r="AN152" s="3">
        <v>3</v>
      </c>
      <c r="AO152" s="10">
        <v>3</v>
      </c>
      <c r="AQ152" s="4">
        <v>2</v>
      </c>
      <c r="AT152" s="4">
        <v>5</v>
      </c>
      <c r="AX152" s="28"/>
      <c r="AY152" s="4"/>
      <c r="AZ152" s="4">
        <v>2</v>
      </c>
      <c r="BC152" s="4">
        <v>5</v>
      </c>
      <c r="BH152" s="4"/>
      <c r="BJ152" s="6">
        <v>1</v>
      </c>
      <c r="BK152" s="1">
        <v>2</v>
      </c>
      <c r="BL152" s="6">
        <v>1</v>
      </c>
      <c r="BM152" s="3">
        <v>2</v>
      </c>
      <c r="BN152" s="11">
        <v>2</v>
      </c>
      <c r="BO152" s="3">
        <v>4</v>
      </c>
      <c r="BP152" s="11">
        <v>4</v>
      </c>
      <c r="BQ152" s="3">
        <v>1</v>
      </c>
      <c r="BR152" s="11">
        <v>1</v>
      </c>
      <c r="BU152" s="3">
        <v>1</v>
      </c>
      <c r="BV152" s="6">
        <v>1</v>
      </c>
      <c r="BW152" s="1">
        <v>1</v>
      </c>
      <c r="BX152" s="6">
        <v>5</v>
      </c>
      <c r="BY152" s="1">
        <v>1</v>
      </c>
      <c r="BZ152" s="6">
        <v>2</v>
      </c>
      <c r="CA152" s="1">
        <v>7</v>
      </c>
      <c r="CC152" s="6" t="s">
        <v>37</v>
      </c>
      <c r="CD152" s="1" t="s">
        <v>59</v>
      </c>
      <c r="CE152" s="1">
        <v>1</v>
      </c>
    </row>
    <row r="153" spans="1:83" ht="12.75">
      <c r="A153" s="3">
        <v>7</v>
      </c>
      <c r="B153" s="6">
        <v>1</v>
      </c>
      <c r="C153" s="3">
        <v>1</v>
      </c>
      <c r="D153" s="11">
        <v>1</v>
      </c>
      <c r="E153" s="3">
        <v>3</v>
      </c>
      <c r="F153" s="10">
        <v>3</v>
      </c>
      <c r="H153" s="4">
        <v>2</v>
      </c>
      <c r="I153" s="4">
        <v>3</v>
      </c>
      <c r="J153" s="4">
        <v>4</v>
      </c>
      <c r="P153" s="5"/>
      <c r="Q153" s="10">
        <v>1</v>
      </c>
      <c r="U153" s="4">
        <v>5</v>
      </c>
      <c r="V153" s="4">
        <v>6</v>
      </c>
      <c r="X153" s="4">
        <v>8</v>
      </c>
      <c r="Y153" s="4">
        <v>9</v>
      </c>
      <c r="AA153" s="6">
        <v>2</v>
      </c>
      <c r="AB153" s="3">
        <v>2</v>
      </c>
      <c r="AC153" s="11">
        <v>2</v>
      </c>
      <c r="AD153" s="6">
        <v>2</v>
      </c>
      <c r="AE153" s="6">
        <v>4</v>
      </c>
      <c r="AF153" s="6">
        <v>1</v>
      </c>
      <c r="AI153" s="4">
        <v>2</v>
      </c>
      <c r="AJ153" s="4">
        <v>1</v>
      </c>
      <c r="AN153" s="3">
        <v>2</v>
      </c>
      <c r="AO153" s="10">
        <v>1</v>
      </c>
      <c r="AX153" s="28"/>
      <c r="AY153" s="4"/>
      <c r="BH153" s="4"/>
      <c r="BJ153" s="6">
        <v>2</v>
      </c>
      <c r="BK153" s="1">
        <v>2</v>
      </c>
      <c r="BL153" s="6">
        <v>1</v>
      </c>
      <c r="BM153" s="3">
        <v>3</v>
      </c>
      <c r="BN153" s="11">
        <v>3</v>
      </c>
      <c r="BQ153" s="3">
        <v>1</v>
      </c>
      <c r="BR153" s="11">
        <v>1</v>
      </c>
      <c r="BV153" s="6">
        <v>1</v>
      </c>
      <c r="BW153" s="1">
        <v>3</v>
      </c>
      <c r="BX153" s="6">
        <v>4</v>
      </c>
      <c r="BY153" s="1">
        <v>1</v>
      </c>
      <c r="BZ153" s="6">
        <v>2</v>
      </c>
      <c r="CA153" s="1">
        <v>5</v>
      </c>
      <c r="CC153" s="6" t="s">
        <v>37</v>
      </c>
      <c r="CD153" s="1" t="s">
        <v>59</v>
      </c>
      <c r="CE153" s="1">
        <v>1</v>
      </c>
    </row>
    <row r="154" spans="1:83" ht="12.75">
      <c r="A154" s="3">
        <v>3</v>
      </c>
      <c r="B154" s="6">
        <v>1</v>
      </c>
      <c r="C154" s="3">
        <v>2</v>
      </c>
      <c r="D154" s="11">
        <v>2</v>
      </c>
      <c r="E154" s="3">
        <v>3</v>
      </c>
      <c r="F154" s="10">
        <v>3</v>
      </c>
      <c r="G154" s="3">
        <v>1</v>
      </c>
      <c r="H154" s="4">
        <v>2</v>
      </c>
      <c r="I154" s="4">
        <v>3</v>
      </c>
      <c r="J154" s="4">
        <v>4</v>
      </c>
      <c r="K154" s="4">
        <v>5</v>
      </c>
      <c r="P154" s="5"/>
      <c r="Q154" s="4">
        <v>1</v>
      </c>
      <c r="V154" s="4">
        <v>6</v>
      </c>
      <c r="Y154" s="4">
        <v>9</v>
      </c>
      <c r="AA154" s="6">
        <v>2</v>
      </c>
      <c r="AB154" s="3">
        <v>2</v>
      </c>
      <c r="AC154" s="11">
        <v>1</v>
      </c>
      <c r="AD154" s="6">
        <v>7</v>
      </c>
      <c r="AE154" s="6">
        <v>6</v>
      </c>
      <c r="AF154" s="6">
        <v>1</v>
      </c>
      <c r="AI154" s="4">
        <v>2</v>
      </c>
      <c r="AK154" s="4">
        <v>1</v>
      </c>
      <c r="AL154" s="4">
        <v>1</v>
      </c>
      <c r="AN154" s="3">
        <v>3</v>
      </c>
      <c r="AO154" s="10">
        <v>2</v>
      </c>
      <c r="AQ154" s="4">
        <v>2</v>
      </c>
      <c r="AT154" s="4">
        <v>5</v>
      </c>
      <c r="AX154" s="28"/>
      <c r="AY154" s="4"/>
      <c r="AZ154" s="4">
        <v>2</v>
      </c>
      <c r="BC154" s="4">
        <v>5</v>
      </c>
      <c r="BH154" s="4"/>
      <c r="BJ154" s="6">
        <v>1</v>
      </c>
      <c r="BK154" s="1">
        <v>2</v>
      </c>
      <c r="BL154" s="6">
        <v>1</v>
      </c>
      <c r="BM154" s="3">
        <v>1</v>
      </c>
      <c r="BN154" s="11">
        <v>1</v>
      </c>
      <c r="BO154" s="3">
        <v>4</v>
      </c>
      <c r="BP154" s="11">
        <v>4</v>
      </c>
      <c r="BQ154" s="3">
        <v>1</v>
      </c>
      <c r="BR154" s="11">
        <v>1</v>
      </c>
      <c r="BU154" s="3">
        <v>1</v>
      </c>
      <c r="BV154" s="6">
        <v>1</v>
      </c>
      <c r="BW154" s="1">
        <v>2</v>
      </c>
      <c r="BX154" s="6">
        <v>5</v>
      </c>
      <c r="BY154" s="1">
        <v>1</v>
      </c>
      <c r="BZ154" s="6">
        <v>2</v>
      </c>
      <c r="CA154" s="1">
        <v>7</v>
      </c>
      <c r="CC154" s="6" t="s">
        <v>37</v>
      </c>
      <c r="CD154" s="1" t="s">
        <v>59</v>
      </c>
      <c r="CE154" s="1">
        <v>1</v>
      </c>
    </row>
    <row r="155" spans="1:83" ht="12.75">
      <c r="A155" s="3">
        <v>1</v>
      </c>
      <c r="B155" s="6">
        <v>2</v>
      </c>
      <c r="C155" s="3">
        <v>1</v>
      </c>
      <c r="D155" s="11">
        <v>1</v>
      </c>
      <c r="E155" s="3">
        <v>4</v>
      </c>
      <c r="F155" s="10">
        <v>4</v>
      </c>
      <c r="H155" s="4">
        <v>2</v>
      </c>
      <c r="I155" s="4">
        <v>3</v>
      </c>
      <c r="J155" s="4">
        <v>4</v>
      </c>
      <c r="P155" s="5"/>
      <c r="Q155" s="10">
        <v>1</v>
      </c>
      <c r="U155" s="4">
        <v>5</v>
      </c>
      <c r="V155" s="4">
        <v>6</v>
      </c>
      <c r="W155" s="4">
        <v>7</v>
      </c>
      <c r="X155" s="4">
        <v>8</v>
      </c>
      <c r="Y155" s="4">
        <v>9</v>
      </c>
      <c r="AA155" s="6">
        <v>1</v>
      </c>
      <c r="AB155" s="3">
        <v>2</v>
      </c>
      <c r="AC155" s="11">
        <v>2</v>
      </c>
      <c r="AD155" s="6">
        <v>1</v>
      </c>
      <c r="AE155" s="6">
        <v>1</v>
      </c>
      <c r="AF155" s="6">
        <v>1</v>
      </c>
      <c r="AI155" s="4">
        <v>2</v>
      </c>
      <c r="AK155" s="4">
        <v>6</v>
      </c>
      <c r="AL155" s="4">
        <v>4</v>
      </c>
      <c r="AN155" s="3">
        <v>2</v>
      </c>
      <c r="AO155" s="10">
        <v>2</v>
      </c>
      <c r="AW155" s="4">
        <v>8</v>
      </c>
      <c r="AX155" s="28">
        <v>9</v>
      </c>
      <c r="AY155" s="4"/>
      <c r="BF155" s="4">
        <v>8</v>
      </c>
      <c r="BG155" s="5">
        <v>9</v>
      </c>
      <c r="BH155" s="4"/>
      <c r="BJ155" s="6">
        <v>3</v>
      </c>
      <c r="BM155" s="3">
        <v>3</v>
      </c>
      <c r="BN155" s="11">
        <v>3</v>
      </c>
      <c r="BQ155" s="3">
        <v>1</v>
      </c>
      <c r="BR155" s="11">
        <v>1</v>
      </c>
      <c r="BU155" s="3">
        <v>3</v>
      </c>
      <c r="BV155" s="6">
        <v>2</v>
      </c>
      <c r="BW155" s="1">
        <v>2</v>
      </c>
      <c r="BX155" s="6">
        <v>5</v>
      </c>
      <c r="BY155" s="1">
        <v>1</v>
      </c>
      <c r="BZ155" s="6">
        <v>2</v>
      </c>
      <c r="CA155" s="1">
        <v>5</v>
      </c>
      <c r="CB155" s="12" t="s">
        <v>34</v>
      </c>
      <c r="CC155" s="6" t="s">
        <v>33</v>
      </c>
      <c r="CD155" s="1" t="s">
        <v>44</v>
      </c>
      <c r="CE155" s="1">
        <v>2</v>
      </c>
    </row>
    <row r="156" spans="1:83" ht="12.75">
      <c r="A156" s="3">
        <v>8</v>
      </c>
      <c r="B156" s="6">
        <v>3</v>
      </c>
      <c r="C156" s="3">
        <v>1</v>
      </c>
      <c r="D156" s="11">
        <v>1</v>
      </c>
      <c r="E156" s="3">
        <v>4</v>
      </c>
      <c r="F156" s="10">
        <v>4</v>
      </c>
      <c r="P156" s="5"/>
      <c r="Q156" s="4">
        <v>1</v>
      </c>
      <c r="R156" s="4">
        <v>2</v>
      </c>
      <c r="S156" s="4">
        <v>3</v>
      </c>
      <c r="T156" s="4">
        <v>4</v>
      </c>
      <c r="U156" s="4">
        <v>5</v>
      </c>
      <c r="V156" s="4">
        <v>6</v>
      </c>
      <c r="Y156" s="4">
        <v>9</v>
      </c>
      <c r="AA156" s="6">
        <v>1</v>
      </c>
      <c r="AB156" s="3">
        <v>3</v>
      </c>
      <c r="AC156" s="11">
        <v>3</v>
      </c>
      <c r="AD156" s="6">
        <v>7</v>
      </c>
      <c r="AE156" s="6">
        <v>4</v>
      </c>
      <c r="AF156" s="6">
        <v>1</v>
      </c>
      <c r="AI156" s="4">
        <v>1</v>
      </c>
      <c r="AK156" s="4">
        <v>1</v>
      </c>
      <c r="AO156" s="10">
        <v>1</v>
      </c>
      <c r="AX156" s="28"/>
      <c r="AY156" s="4"/>
      <c r="BH156" s="4"/>
      <c r="BJ156" s="6">
        <v>3</v>
      </c>
      <c r="BM156" s="3">
        <v>3</v>
      </c>
      <c r="BN156" s="11">
        <v>3</v>
      </c>
      <c r="BR156" s="11">
        <v>1</v>
      </c>
      <c r="BU156" s="3">
        <v>2</v>
      </c>
      <c r="BV156" s="6">
        <v>1</v>
      </c>
      <c r="BW156" s="1">
        <v>3</v>
      </c>
      <c r="BX156" s="6">
        <v>3</v>
      </c>
      <c r="BY156" s="1">
        <v>2</v>
      </c>
      <c r="CB156" s="12" t="s">
        <v>34</v>
      </c>
      <c r="CC156" s="6" t="s">
        <v>33</v>
      </c>
      <c r="CD156" s="1" t="s">
        <v>44</v>
      </c>
      <c r="CE156" s="1">
        <v>2</v>
      </c>
    </row>
    <row r="157" spans="1:83" ht="12.75">
      <c r="A157" s="3">
        <v>8</v>
      </c>
      <c r="B157" s="6">
        <v>3</v>
      </c>
      <c r="C157" s="3">
        <v>1</v>
      </c>
      <c r="D157" s="11">
        <v>1</v>
      </c>
      <c r="E157" s="3">
        <v>3</v>
      </c>
      <c r="F157" s="10">
        <v>3</v>
      </c>
      <c r="H157" s="4">
        <v>2</v>
      </c>
      <c r="J157" s="4">
        <v>4</v>
      </c>
      <c r="K157" s="4">
        <v>5</v>
      </c>
      <c r="P157" s="5"/>
      <c r="V157" s="4">
        <v>6</v>
      </c>
      <c r="Y157" s="4">
        <v>9</v>
      </c>
      <c r="Z157" s="4"/>
      <c r="AA157" s="6">
        <v>2</v>
      </c>
      <c r="AB157" s="3">
        <v>2</v>
      </c>
      <c r="AC157" s="11">
        <v>2</v>
      </c>
      <c r="AD157" s="6">
        <v>7</v>
      </c>
      <c r="AE157" s="6">
        <v>1</v>
      </c>
      <c r="AF157" s="6">
        <v>1</v>
      </c>
      <c r="AH157" s="3">
        <v>1</v>
      </c>
      <c r="AI157" s="4">
        <v>1</v>
      </c>
      <c r="AJ157" s="4">
        <v>1</v>
      </c>
      <c r="AN157" s="3">
        <v>1</v>
      </c>
      <c r="AO157" s="10">
        <v>1</v>
      </c>
      <c r="AX157" s="28"/>
      <c r="AY157" s="4"/>
      <c r="BH157" s="4"/>
      <c r="BJ157" s="6">
        <v>2</v>
      </c>
      <c r="BK157" s="1">
        <v>3</v>
      </c>
      <c r="BL157" s="6">
        <v>2</v>
      </c>
      <c r="BM157" s="3">
        <v>3</v>
      </c>
      <c r="BN157" s="11">
        <v>3</v>
      </c>
      <c r="BQ157" s="3">
        <v>1</v>
      </c>
      <c r="BR157" s="11">
        <v>1</v>
      </c>
      <c r="BU157" s="3">
        <v>2</v>
      </c>
      <c r="BV157" s="6">
        <v>1</v>
      </c>
      <c r="BW157" s="1">
        <v>1</v>
      </c>
      <c r="BX157" s="6">
        <v>2</v>
      </c>
      <c r="BY157" s="1">
        <v>2</v>
      </c>
      <c r="CB157" s="12" t="s">
        <v>34</v>
      </c>
      <c r="CC157" s="6" t="s">
        <v>33</v>
      </c>
      <c r="CD157" s="1" t="s">
        <v>44</v>
      </c>
      <c r="CE157" s="1">
        <v>2</v>
      </c>
    </row>
    <row r="158" spans="1:83" ht="12.75">
      <c r="A158" s="3">
        <v>8</v>
      </c>
      <c r="B158" s="6">
        <v>1</v>
      </c>
      <c r="C158" s="3">
        <v>2</v>
      </c>
      <c r="D158" s="11">
        <v>2</v>
      </c>
      <c r="E158" s="3">
        <v>3</v>
      </c>
      <c r="F158" s="10">
        <v>3</v>
      </c>
      <c r="P158" s="5"/>
      <c r="Q158" s="10">
        <v>1</v>
      </c>
      <c r="R158" s="4">
        <v>2</v>
      </c>
      <c r="S158" s="4">
        <v>3</v>
      </c>
      <c r="T158" s="4">
        <v>4</v>
      </c>
      <c r="U158" s="4">
        <v>5</v>
      </c>
      <c r="V158" s="4">
        <v>6</v>
      </c>
      <c r="W158" s="4">
        <v>7</v>
      </c>
      <c r="X158" s="4">
        <v>8</v>
      </c>
      <c r="Y158" s="4">
        <v>9</v>
      </c>
      <c r="AA158" s="6">
        <v>1</v>
      </c>
      <c r="AB158" s="3">
        <v>1</v>
      </c>
      <c r="AC158" s="11">
        <v>1</v>
      </c>
      <c r="AD158" s="6">
        <v>8</v>
      </c>
      <c r="AE158" s="6">
        <v>1</v>
      </c>
      <c r="AF158" s="6">
        <v>1</v>
      </c>
      <c r="AH158" s="3">
        <v>1</v>
      </c>
      <c r="AI158" s="4">
        <v>1</v>
      </c>
      <c r="AJ158" s="4">
        <v>1</v>
      </c>
      <c r="AK158" s="4">
        <v>1</v>
      </c>
      <c r="AL158" s="4">
        <v>1</v>
      </c>
      <c r="AN158" s="3">
        <v>1</v>
      </c>
      <c r="AO158" s="10">
        <v>1</v>
      </c>
      <c r="AX158" s="28"/>
      <c r="AY158" s="4"/>
      <c r="BH158" s="4"/>
      <c r="BJ158" s="6">
        <v>1</v>
      </c>
      <c r="BK158" s="1">
        <v>3</v>
      </c>
      <c r="BL158" s="6">
        <v>2</v>
      </c>
      <c r="BM158" s="3">
        <v>2</v>
      </c>
      <c r="BN158" s="11">
        <v>2</v>
      </c>
      <c r="BO158" s="3">
        <v>1</v>
      </c>
      <c r="BP158" s="11">
        <v>1</v>
      </c>
      <c r="BQ158" s="3">
        <v>1</v>
      </c>
      <c r="BR158" s="11">
        <v>1</v>
      </c>
      <c r="BU158" s="3">
        <v>1</v>
      </c>
      <c r="BV158" s="6">
        <v>1</v>
      </c>
      <c r="BW158" s="1">
        <v>4</v>
      </c>
      <c r="BX158" s="6">
        <v>5</v>
      </c>
      <c r="BY158" s="1">
        <v>1</v>
      </c>
      <c r="BZ158" s="6">
        <v>2</v>
      </c>
      <c r="CA158" s="1">
        <v>6</v>
      </c>
      <c r="CB158" s="12" t="s">
        <v>34</v>
      </c>
      <c r="CC158" s="6" t="s">
        <v>33</v>
      </c>
      <c r="CD158" s="1" t="s">
        <v>44</v>
      </c>
      <c r="CE158" s="1">
        <v>2</v>
      </c>
    </row>
    <row r="159" spans="1:83" ht="12.75">
      <c r="A159" s="3">
        <v>6</v>
      </c>
      <c r="B159" s="6">
        <v>2</v>
      </c>
      <c r="C159" s="3">
        <v>1</v>
      </c>
      <c r="D159" s="11">
        <v>1</v>
      </c>
      <c r="E159" s="3">
        <v>3</v>
      </c>
      <c r="F159" s="10">
        <v>3</v>
      </c>
      <c r="G159" s="3">
        <v>1</v>
      </c>
      <c r="H159" s="4">
        <v>2</v>
      </c>
      <c r="I159" s="4">
        <v>3</v>
      </c>
      <c r="J159" s="4">
        <v>4</v>
      </c>
      <c r="P159" s="5"/>
      <c r="Q159" s="4"/>
      <c r="U159" s="4">
        <v>5</v>
      </c>
      <c r="V159" s="4">
        <v>6</v>
      </c>
      <c r="Y159" s="4">
        <v>9</v>
      </c>
      <c r="AA159" s="6">
        <v>2</v>
      </c>
      <c r="AB159" s="3">
        <v>2</v>
      </c>
      <c r="AC159" s="11">
        <v>2</v>
      </c>
      <c r="AD159" s="6">
        <v>8</v>
      </c>
      <c r="AE159" s="6">
        <v>4</v>
      </c>
      <c r="AF159" s="6">
        <v>1</v>
      </c>
      <c r="AH159" s="3">
        <v>1</v>
      </c>
      <c r="AI159" s="4">
        <v>1</v>
      </c>
      <c r="AJ159" s="4">
        <v>1</v>
      </c>
      <c r="AK159" s="4">
        <v>1</v>
      </c>
      <c r="AN159" s="3">
        <v>2</v>
      </c>
      <c r="AO159" s="10">
        <v>2</v>
      </c>
      <c r="AX159" s="28"/>
      <c r="AY159" s="4"/>
      <c r="BH159" s="4"/>
      <c r="BJ159" s="6">
        <v>2</v>
      </c>
      <c r="BK159" s="1">
        <v>2</v>
      </c>
      <c r="BL159" s="6">
        <v>1</v>
      </c>
      <c r="BM159" s="3">
        <v>3</v>
      </c>
      <c r="BN159" s="11">
        <v>3</v>
      </c>
      <c r="BQ159" s="3">
        <v>1</v>
      </c>
      <c r="BR159" s="11">
        <v>1</v>
      </c>
      <c r="BU159" s="3">
        <v>1</v>
      </c>
      <c r="BV159" s="6">
        <v>1</v>
      </c>
      <c r="BW159" s="1">
        <v>1</v>
      </c>
      <c r="BX159" s="6">
        <v>3</v>
      </c>
      <c r="BY159" s="1">
        <v>2</v>
      </c>
      <c r="CB159" s="12" t="s">
        <v>34</v>
      </c>
      <c r="CC159" s="6" t="s">
        <v>33</v>
      </c>
      <c r="CD159" s="1" t="s">
        <v>44</v>
      </c>
      <c r="CE159" s="1">
        <v>2</v>
      </c>
    </row>
    <row r="160" spans="1:83" ht="12.75">
      <c r="A160" s="3">
        <v>5</v>
      </c>
      <c r="B160" s="6">
        <v>2</v>
      </c>
      <c r="C160" s="3">
        <v>1</v>
      </c>
      <c r="D160" s="11">
        <v>1</v>
      </c>
      <c r="E160" s="3">
        <v>2</v>
      </c>
      <c r="F160" s="10">
        <v>2</v>
      </c>
      <c r="G160" s="3">
        <v>1</v>
      </c>
      <c r="H160" s="4">
        <v>2</v>
      </c>
      <c r="I160" s="4">
        <v>3</v>
      </c>
      <c r="J160" s="4">
        <v>4</v>
      </c>
      <c r="K160" s="4">
        <v>5</v>
      </c>
      <c r="P160" s="5"/>
      <c r="Q160" s="4"/>
      <c r="V160" s="4">
        <v>6</v>
      </c>
      <c r="X160" s="4">
        <v>8</v>
      </c>
      <c r="Y160" s="4">
        <v>9</v>
      </c>
      <c r="AA160" s="6">
        <v>2</v>
      </c>
      <c r="AB160" s="3">
        <v>2</v>
      </c>
      <c r="AC160" s="11">
        <v>2</v>
      </c>
      <c r="AD160" s="6">
        <v>2</v>
      </c>
      <c r="AE160" s="6">
        <v>6</v>
      </c>
      <c r="AF160" s="6">
        <v>1</v>
      </c>
      <c r="AH160" s="3">
        <v>2</v>
      </c>
      <c r="AI160" s="4">
        <v>2</v>
      </c>
      <c r="AK160" s="4">
        <v>1</v>
      </c>
      <c r="AL160" s="4">
        <v>3</v>
      </c>
      <c r="AN160" s="3">
        <v>2</v>
      </c>
      <c r="AO160" s="10">
        <v>2</v>
      </c>
      <c r="AR160" s="4">
        <v>3</v>
      </c>
      <c r="AS160" s="4">
        <v>4</v>
      </c>
      <c r="AX160" s="28"/>
      <c r="AY160" s="4"/>
      <c r="BH160" s="4"/>
      <c r="BJ160" s="6">
        <v>1</v>
      </c>
      <c r="BK160" s="1">
        <v>3</v>
      </c>
      <c r="BL160" s="6">
        <v>2</v>
      </c>
      <c r="BM160" s="3">
        <v>3</v>
      </c>
      <c r="BN160" s="11">
        <v>3</v>
      </c>
      <c r="BQ160" s="3">
        <v>3</v>
      </c>
      <c r="BR160" s="11">
        <v>1</v>
      </c>
      <c r="BU160" s="3">
        <v>1</v>
      </c>
      <c r="BV160" s="6">
        <v>1</v>
      </c>
      <c r="BW160" s="1">
        <v>2</v>
      </c>
      <c r="BX160" s="6">
        <v>3</v>
      </c>
      <c r="BY160" s="1">
        <v>1</v>
      </c>
      <c r="BZ160" s="6">
        <v>2</v>
      </c>
      <c r="CA160" s="1">
        <v>6</v>
      </c>
      <c r="CB160" s="12" t="s">
        <v>34</v>
      </c>
      <c r="CC160" s="6" t="s">
        <v>33</v>
      </c>
      <c r="CD160" s="1" t="s">
        <v>44</v>
      </c>
      <c r="CE160" s="1">
        <v>2</v>
      </c>
    </row>
    <row r="161" spans="1:83" ht="12.75">
      <c r="A161" s="3">
        <v>5</v>
      </c>
      <c r="B161" s="6">
        <v>2</v>
      </c>
      <c r="C161" s="3">
        <v>1</v>
      </c>
      <c r="D161" s="11">
        <v>1</v>
      </c>
      <c r="E161" s="3">
        <v>3</v>
      </c>
      <c r="F161" s="10">
        <v>3</v>
      </c>
      <c r="I161" s="4">
        <v>3</v>
      </c>
      <c r="J161" s="4">
        <v>4</v>
      </c>
      <c r="P161" s="5"/>
      <c r="V161" s="4">
        <v>6</v>
      </c>
      <c r="Y161" s="4">
        <v>9</v>
      </c>
      <c r="AA161" s="6">
        <v>1</v>
      </c>
      <c r="AB161" s="3">
        <v>1</v>
      </c>
      <c r="AC161" s="11">
        <v>1</v>
      </c>
      <c r="AD161" s="6">
        <v>8</v>
      </c>
      <c r="AE161" s="6">
        <v>1</v>
      </c>
      <c r="AF161" s="6">
        <v>1</v>
      </c>
      <c r="AH161" s="3">
        <v>1</v>
      </c>
      <c r="AI161" s="4">
        <v>1</v>
      </c>
      <c r="AN161" s="3">
        <v>1</v>
      </c>
      <c r="AO161" s="10">
        <v>1</v>
      </c>
      <c r="AX161" s="28">
        <v>9</v>
      </c>
      <c r="AY161" s="4"/>
      <c r="BG161" s="5">
        <v>9</v>
      </c>
      <c r="BH161" s="4"/>
      <c r="BJ161" s="6">
        <v>3</v>
      </c>
      <c r="BM161" s="3">
        <v>1</v>
      </c>
      <c r="BN161" s="11">
        <v>1</v>
      </c>
      <c r="BO161" s="3">
        <v>1</v>
      </c>
      <c r="BP161" s="11">
        <v>1</v>
      </c>
      <c r="BQ161" s="3">
        <v>1</v>
      </c>
      <c r="BR161" s="11">
        <v>1</v>
      </c>
      <c r="BU161" s="3">
        <v>1</v>
      </c>
      <c r="BV161" s="6">
        <v>2</v>
      </c>
      <c r="BW161" s="1">
        <v>2</v>
      </c>
      <c r="BX161" s="6">
        <v>4</v>
      </c>
      <c r="BY161" s="1">
        <v>1</v>
      </c>
      <c r="BZ161" s="6">
        <v>2</v>
      </c>
      <c r="CA161" s="1">
        <v>5</v>
      </c>
      <c r="CB161" s="12" t="s">
        <v>34</v>
      </c>
      <c r="CC161" s="6" t="s">
        <v>33</v>
      </c>
      <c r="CD161" s="1" t="s">
        <v>44</v>
      </c>
      <c r="CE161" s="1">
        <v>2</v>
      </c>
    </row>
    <row r="162" spans="1:83" ht="12.75">
      <c r="A162" s="3">
        <v>2</v>
      </c>
      <c r="B162" s="6">
        <v>1</v>
      </c>
      <c r="C162" s="3">
        <v>2</v>
      </c>
      <c r="D162" s="11">
        <v>2</v>
      </c>
      <c r="E162" s="3">
        <v>1</v>
      </c>
      <c r="F162" s="10">
        <v>1</v>
      </c>
      <c r="L162" s="4">
        <v>6</v>
      </c>
      <c r="P162" s="5"/>
      <c r="V162" s="4">
        <v>6</v>
      </c>
      <c r="AA162" s="6">
        <v>1</v>
      </c>
      <c r="AB162" s="3">
        <v>2</v>
      </c>
      <c r="AC162" s="11">
        <v>1</v>
      </c>
      <c r="AD162" s="6">
        <v>7</v>
      </c>
      <c r="AE162" s="6">
        <v>1</v>
      </c>
      <c r="AF162" s="6">
        <v>2</v>
      </c>
      <c r="AG162" s="1">
        <v>3</v>
      </c>
      <c r="AH162" s="3">
        <v>4</v>
      </c>
      <c r="AI162" s="4">
        <v>3</v>
      </c>
      <c r="AN162" s="3">
        <v>3</v>
      </c>
      <c r="AO162" s="10">
        <v>4</v>
      </c>
      <c r="AT162" s="4">
        <v>5</v>
      </c>
      <c r="AX162" s="28"/>
      <c r="AY162" s="4"/>
      <c r="BC162" s="4">
        <v>5</v>
      </c>
      <c r="BH162" s="4"/>
      <c r="BJ162" s="6">
        <v>4</v>
      </c>
      <c r="BK162" s="1">
        <v>2</v>
      </c>
      <c r="BL162" s="6">
        <v>1</v>
      </c>
      <c r="BM162" s="3">
        <v>1</v>
      </c>
      <c r="BN162" s="11">
        <v>1</v>
      </c>
      <c r="BO162" s="3">
        <v>3</v>
      </c>
      <c r="BP162" s="11">
        <v>3</v>
      </c>
      <c r="BQ162" s="3">
        <v>1</v>
      </c>
      <c r="BR162" s="11">
        <v>1</v>
      </c>
      <c r="BU162" s="3">
        <v>1</v>
      </c>
      <c r="BV162" s="6">
        <v>1</v>
      </c>
      <c r="BW162" s="1">
        <v>2</v>
      </c>
      <c r="BX162" s="6">
        <v>5</v>
      </c>
      <c r="BY162" s="1">
        <v>1</v>
      </c>
      <c r="BZ162" s="6">
        <v>2</v>
      </c>
      <c r="CA162" s="1">
        <v>7</v>
      </c>
      <c r="CB162" s="6" t="s">
        <v>41</v>
      </c>
      <c r="CC162" s="6" t="s">
        <v>47</v>
      </c>
      <c r="CD162" s="1" t="s">
        <v>51</v>
      </c>
      <c r="CE162" s="1">
        <v>2</v>
      </c>
    </row>
    <row r="163" spans="1:83" ht="12.75">
      <c r="A163" s="3">
        <v>2</v>
      </c>
      <c r="B163" s="6">
        <v>1</v>
      </c>
      <c r="C163" s="3">
        <v>3</v>
      </c>
      <c r="D163" s="11">
        <v>1</v>
      </c>
      <c r="E163" s="3">
        <v>1</v>
      </c>
      <c r="F163" s="10">
        <v>3</v>
      </c>
      <c r="G163" s="3">
        <v>1</v>
      </c>
      <c r="I163" s="4">
        <v>3</v>
      </c>
      <c r="J163" s="4">
        <v>4</v>
      </c>
      <c r="K163" s="4">
        <v>5</v>
      </c>
      <c r="M163" s="4">
        <v>7</v>
      </c>
      <c r="P163" s="5"/>
      <c r="V163" s="4">
        <v>6</v>
      </c>
      <c r="X163" s="4">
        <v>8</v>
      </c>
      <c r="Y163" s="4">
        <v>9</v>
      </c>
      <c r="AA163" s="6">
        <v>1</v>
      </c>
      <c r="AB163" s="3">
        <v>1</v>
      </c>
      <c r="AC163" s="11">
        <v>1</v>
      </c>
      <c r="AD163" s="6">
        <v>2</v>
      </c>
      <c r="AE163" s="6">
        <v>1</v>
      </c>
      <c r="AF163" s="6">
        <v>1</v>
      </c>
      <c r="AH163" s="3">
        <v>2</v>
      </c>
      <c r="AI163" s="4">
        <v>2</v>
      </c>
      <c r="AK163" s="4">
        <v>1</v>
      </c>
      <c r="AL163" s="4">
        <v>4</v>
      </c>
      <c r="AN163" s="3">
        <v>3</v>
      </c>
      <c r="AO163" s="10">
        <v>2</v>
      </c>
      <c r="AQ163" s="4">
        <v>2</v>
      </c>
      <c r="AR163" s="4">
        <v>3</v>
      </c>
      <c r="AX163" s="28"/>
      <c r="AY163" s="4"/>
      <c r="AZ163" s="4">
        <v>2</v>
      </c>
      <c r="BA163" s="4">
        <v>3</v>
      </c>
      <c r="BC163" s="4">
        <v>5</v>
      </c>
      <c r="BH163" s="4"/>
      <c r="BJ163" s="6">
        <v>2</v>
      </c>
      <c r="BK163" s="1">
        <v>3</v>
      </c>
      <c r="BL163" s="6">
        <v>2</v>
      </c>
      <c r="BM163" s="3">
        <v>2</v>
      </c>
      <c r="BN163" s="11">
        <v>1</v>
      </c>
      <c r="BO163" s="3">
        <v>1</v>
      </c>
      <c r="BP163" s="11">
        <v>4</v>
      </c>
      <c r="BQ163" s="3">
        <v>8</v>
      </c>
      <c r="BR163" s="11">
        <v>2</v>
      </c>
      <c r="BU163" s="3">
        <v>1</v>
      </c>
      <c r="BV163" s="6">
        <v>1</v>
      </c>
      <c r="BW163" s="1">
        <v>1</v>
      </c>
      <c r="BX163" s="6">
        <v>5</v>
      </c>
      <c r="BY163" s="1">
        <v>1</v>
      </c>
      <c r="BZ163" s="6">
        <v>2</v>
      </c>
      <c r="CA163" s="1">
        <v>6</v>
      </c>
      <c r="CB163" s="6" t="s">
        <v>41</v>
      </c>
      <c r="CC163" s="6" t="s">
        <v>47</v>
      </c>
      <c r="CD163" s="1" t="s">
        <v>51</v>
      </c>
      <c r="CE163" s="1">
        <v>2</v>
      </c>
    </row>
    <row r="164" spans="1:83" ht="12.75">
      <c r="A164" s="3">
        <v>1</v>
      </c>
      <c r="B164" s="6">
        <v>2</v>
      </c>
      <c r="C164" s="3">
        <v>3</v>
      </c>
      <c r="D164" s="11">
        <v>3</v>
      </c>
      <c r="E164" s="3">
        <v>2</v>
      </c>
      <c r="F164" s="10">
        <v>3</v>
      </c>
      <c r="G164" s="3">
        <v>1</v>
      </c>
      <c r="I164" s="4">
        <v>3</v>
      </c>
      <c r="J164" s="4">
        <v>4</v>
      </c>
      <c r="P164" s="5"/>
      <c r="U164" s="4">
        <v>5</v>
      </c>
      <c r="Y164" s="4">
        <v>9</v>
      </c>
      <c r="AA164" s="6">
        <v>3</v>
      </c>
      <c r="AB164" s="3">
        <v>3</v>
      </c>
      <c r="AC164" s="11">
        <v>3</v>
      </c>
      <c r="AD164" s="6">
        <v>1</v>
      </c>
      <c r="AE164" s="6">
        <v>1</v>
      </c>
      <c r="AF164" s="6">
        <v>3</v>
      </c>
      <c r="AG164" s="1">
        <v>2</v>
      </c>
      <c r="AH164" s="3">
        <v>2</v>
      </c>
      <c r="AI164" s="4">
        <v>2</v>
      </c>
      <c r="AK164" s="4">
        <v>1</v>
      </c>
      <c r="AN164" s="3">
        <v>1</v>
      </c>
      <c r="AO164" s="10">
        <v>1</v>
      </c>
      <c r="AQ164" s="4">
        <v>2</v>
      </c>
      <c r="AX164" s="28"/>
      <c r="AY164" s="4"/>
      <c r="AZ164" s="4">
        <v>2</v>
      </c>
      <c r="BH164" s="4"/>
      <c r="BJ164" s="6">
        <v>4</v>
      </c>
      <c r="BK164" s="1">
        <v>3</v>
      </c>
      <c r="BL164" s="6">
        <v>1</v>
      </c>
      <c r="BM164" s="3">
        <v>1</v>
      </c>
      <c r="BN164" s="11">
        <v>3</v>
      </c>
      <c r="BO164" s="3">
        <v>2</v>
      </c>
      <c r="BQ164" s="3">
        <v>2</v>
      </c>
      <c r="BR164" s="11">
        <v>2</v>
      </c>
      <c r="BU164" s="3">
        <v>4</v>
      </c>
      <c r="BV164" s="6">
        <v>1</v>
      </c>
      <c r="BW164" s="1">
        <v>1</v>
      </c>
      <c r="BX164" s="6">
        <v>5</v>
      </c>
      <c r="BY164" s="1">
        <v>1</v>
      </c>
      <c r="BZ164" s="6">
        <v>2</v>
      </c>
      <c r="CA164" s="1">
        <v>6</v>
      </c>
      <c r="CB164" s="6" t="s">
        <v>41</v>
      </c>
      <c r="CC164" s="6" t="s">
        <v>47</v>
      </c>
      <c r="CD164" s="1" t="s">
        <v>51</v>
      </c>
      <c r="CE164" s="1">
        <v>2</v>
      </c>
    </row>
    <row r="165" spans="1:83" ht="12.75">
      <c r="A165" s="3">
        <v>1</v>
      </c>
      <c r="B165" s="6">
        <v>1</v>
      </c>
      <c r="C165" s="3">
        <v>4</v>
      </c>
      <c r="D165" s="11">
        <v>1</v>
      </c>
      <c r="E165" s="3">
        <v>4</v>
      </c>
      <c r="F165" s="10">
        <v>3</v>
      </c>
      <c r="H165" s="4">
        <v>2</v>
      </c>
      <c r="I165" s="4">
        <v>3</v>
      </c>
      <c r="J165" s="4">
        <v>4</v>
      </c>
      <c r="K165" s="4">
        <v>5</v>
      </c>
      <c r="M165" s="4">
        <v>7</v>
      </c>
      <c r="P165" s="5"/>
      <c r="Q165" s="10">
        <v>1</v>
      </c>
      <c r="V165" s="4">
        <v>6</v>
      </c>
      <c r="X165" s="4">
        <v>8</v>
      </c>
      <c r="Y165" s="4">
        <v>9</v>
      </c>
      <c r="AA165" s="6">
        <v>2</v>
      </c>
      <c r="AB165" s="3">
        <v>2</v>
      </c>
      <c r="AC165" s="11">
        <v>2</v>
      </c>
      <c r="AD165" s="6">
        <v>2</v>
      </c>
      <c r="AE165" s="6">
        <v>1</v>
      </c>
      <c r="AF165" s="6">
        <v>1</v>
      </c>
      <c r="AH165" s="3">
        <v>2</v>
      </c>
      <c r="AI165" s="4">
        <v>2</v>
      </c>
      <c r="AK165" s="4">
        <v>1</v>
      </c>
      <c r="AL165" s="4">
        <v>2</v>
      </c>
      <c r="AN165" s="3">
        <v>2</v>
      </c>
      <c r="AO165" s="10">
        <v>3</v>
      </c>
      <c r="AX165" s="28"/>
      <c r="AY165" s="4">
        <v>1</v>
      </c>
      <c r="BA165" s="4">
        <v>3</v>
      </c>
      <c r="BC165" s="4">
        <v>5</v>
      </c>
      <c r="BH165" s="4"/>
      <c r="BJ165" s="6">
        <v>2</v>
      </c>
      <c r="BK165" s="1">
        <v>2</v>
      </c>
      <c r="BL165" s="6">
        <v>1</v>
      </c>
      <c r="BM165" s="3">
        <v>3</v>
      </c>
      <c r="BN165" s="11">
        <v>2</v>
      </c>
      <c r="BO165" s="3">
        <v>1</v>
      </c>
      <c r="BP165" s="11">
        <v>3</v>
      </c>
      <c r="BQ165" s="3">
        <v>1</v>
      </c>
      <c r="BR165" s="11">
        <v>1</v>
      </c>
      <c r="BU165" s="3">
        <v>2</v>
      </c>
      <c r="BV165" s="6">
        <v>1</v>
      </c>
      <c r="BW165" s="1">
        <v>2</v>
      </c>
      <c r="BX165" s="6">
        <v>5</v>
      </c>
      <c r="BY165" s="1">
        <v>1</v>
      </c>
      <c r="BZ165" s="6">
        <v>2</v>
      </c>
      <c r="CA165" s="1">
        <v>9</v>
      </c>
      <c r="CB165" s="6" t="s">
        <v>41</v>
      </c>
      <c r="CC165" s="6" t="s">
        <v>47</v>
      </c>
      <c r="CD165" s="1" t="s">
        <v>51</v>
      </c>
      <c r="CE165" s="1">
        <v>2</v>
      </c>
    </row>
    <row r="166" spans="1:83" ht="12.75">
      <c r="A166" s="3">
        <v>4</v>
      </c>
      <c r="B166" s="6">
        <v>1</v>
      </c>
      <c r="C166" s="3">
        <v>1</v>
      </c>
      <c r="D166" s="11">
        <v>1</v>
      </c>
      <c r="E166" s="3">
        <v>3</v>
      </c>
      <c r="F166" s="10">
        <v>3</v>
      </c>
      <c r="L166" s="4">
        <v>6</v>
      </c>
      <c r="P166" s="5"/>
      <c r="Q166" s="4"/>
      <c r="V166" s="4">
        <v>6</v>
      </c>
      <c r="X166" s="4">
        <v>8</v>
      </c>
      <c r="AA166" s="6">
        <v>2</v>
      </c>
      <c r="AB166" s="3">
        <v>2</v>
      </c>
      <c r="AC166" s="11">
        <v>2</v>
      </c>
      <c r="AD166" s="6">
        <v>8</v>
      </c>
      <c r="AE166" s="6">
        <v>1</v>
      </c>
      <c r="AF166" s="6">
        <v>2</v>
      </c>
      <c r="AG166" s="1">
        <v>4</v>
      </c>
      <c r="AH166" s="3">
        <v>6</v>
      </c>
      <c r="AI166" s="4">
        <v>3</v>
      </c>
      <c r="AJ166" s="4">
        <v>2</v>
      </c>
      <c r="AK166" s="4">
        <v>2</v>
      </c>
      <c r="AL166" s="4">
        <v>1</v>
      </c>
      <c r="AN166" s="3">
        <v>5</v>
      </c>
      <c r="AO166" s="10">
        <v>3</v>
      </c>
      <c r="AP166" s="3">
        <v>1</v>
      </c>
      <c r="AR166" s="4">
        <v>3</v>
      </c>
      <c r="AT166" s="4">
        <v>5</v>
      </c>
      <c r="AX166" s="28"/>
      <c r="AY166" s="4">
        <v>1</v>
      </c>
      <c r="BA166" s="4">
        <v>3</v>
      </c>
      <c r="BC166" s="4">
        <v>5</v>
      </c>
      <c r="BH166" s="4"/>
      <c r="BJ166" s="6">
        <v>3</v>
      </c>
      <c r="BM166" s="3">
        <v>3</v>
      </c>
      <c r="BN166" s="11">
        <v>3</v>
      </c>
      <c r="BO166" s="3">
        <v>4</v>
      </c>
      <c r="BP166" s="11">
        <v>4</v>
      </c>
      <c r="BQ166" s="3">
        <v>8</v>
      </c>
      <c r="BR166" s="11">
        <v>3</v>
      </c>
      <c r="BU166" s="3">
        <v>2</v>
      </c>
      <c r="BV166" s="6">
        <v>1</v>
      </c>
      <c r="BW166" s="1">
        <v>2</v>
      </c>
      <c r="BX166" s="6">
        <v>5</v>
      </c>
      <c r="BY166" s="1">
        <v>1</v>
      </c>
      <c r="BZ166" s="6">
        <v>1</v>
      </c>
      <c r="CA166" s="1">
        <v>3</v>
      </c>
      <c r="CB166" s="6" t="s">
        <v>41</v>
      </c>
      <c r="CC166" s="6" t="s">
        <v>47</v>
      </c>
      <c r="CD166" s="1" t="s">
        <v>51</v>
      </c>
      <c r="CE166" s="1">
        <v>2</v>
      </c>
    </row>
    <row r="167" spans="1:83" ht="12.75">
      <c r="A167" s="3">
        <v>2</v>
      </c>
      <c r="B167" s="6">
        <v>3</v>
      </c>
      <c r="C167" s="3">
        <v>1</v>
      </c>
      <c r="D167" s="11">
        <v>1</v>
      </c>
      <c r="E167" s="3">
        <v>4</v>
      </c>
      <c r="F167" s="10">
        <v>4</v>
      </c>
      <c r="G167" s="3">
        <v>1</v>
      </c>
      <c r="H167" s="4">
        <v>2</v>
      </c>
      <c r="I167" s="4">
        <v>3</v>
      </c>
      <c r="J167" s="4">
        <v>4</v>
      </c>
      <c r="K167" s="4">
        <v>5</v>
      </c>
      <c r="P167" s="5"/>
      <c r="Q167" s="4"/>
      <c r="V167" s="4">
        <v>6</v>
      </c>
      <c r="X167" s="4">
        <v>8</v>
      </c>
      <c r="Y167" s="4">
        <v>9</v>
      </c>
      <c r="AA167" s="6">
        <v>1</v>
      </c>
      <c r="AB167" s="3">
        <v>1</v>
      </c>
      <c r="AC167" s="11">
        <v>1</v>
      </c>
      <c r="AD167" s="6">
        <v>8</v>
      </c>
      <c r="AE167" s="6">
        <v>1</v>
      </c>
      <c r="AF167" s="6">
        <v>1</v>
      </c>
      <c r="AH167" s="3">
        <v>3</v>
      </c>
      <c r="AI167" s="4">
        <v>2</v>
      </c>
      <c r="AK167" s="4">
        <v>1</v>
      </c>
      <c r="AL167" s="4">
        <v>4</v>
      </c>
      <c r="AN167" s="3">
        <v>1</v>
      </c>
      <c r="AO167" s="10">
        <v>2</v>
      </c>
      <c r="AX167" s="28"/>
      <c r="AY167" s="4">
        <v>1</v>
      </c>
      <c r="BH167" s="4"/>
      <c r="BJ167" s="6">
        <v>1</v>
      </c>
      <c r="BK167" s="1">
        <v>2</v>
      </c>
      <c r="BL167" s="6">
        <v>1</v>
      </c>
      <c r="BM167" s="3">
        <v>3</v>
      </c>
      <c r="BN167" s="11">
        <v>3</v>
      </c>
      <c r="BU167" s="3">
        <v>1</v>
      </c>
      <c r="BV167" s="6">
        <v>1</v>
      </c>
      <c r="BW167" s="1">
        <v>2</v>
      </c>
      <c r="BX167" s="6">
        <v>5</v>
      </c>
      <c r="BY167" s="1">
        <v>1</v>
      </c>
      <c r="BZ167" s="6">
        <v>2</v>
      </c>
      <c r="CA167" s="1">
        <v>7</v>
      </c>
      <c r="CB167" s="6" t="s">
        <v>41</v>
      </c>
      <c r="CC167" s="6" t="s">
        <v>47</v>
      </c>
      <c r="CD167" s="1" t="s">
        <v>51</v>
      </c>
      <c r="CE167" s="1">
        <v>2</v>
      </c>
    </row>
    <row r="168" spans="1:83" ht="12.75">
      <c r="A168" s="3">
        <v>2</v>
      </c>
      <c r="B168" s="6">
        <v>2</v>
      </c>
      <c r="C168" s="3">
        <v>1</v>
      </c>
      <c r="D168" s="11">
        <v>1</v>
      </c>
      <c r="E168" s="3">
        <v>4</v>
      </c>
      <c r="F168" s="10">
        <v>4</v>
      </c>
      <c r="H168" s="4">
        <v>2</v>
      </c>
      <c r="I168" s="4">
        <v>3</v>
      </c>
      <c r="J168" s="4">
        <v>4</v>
      </c>
      <c r="P168" s="5"/>
      <c r="V168" s="4">
        <v>6</v>
      </c>
      <c r="W168" s="4">
        <v>7</v>
      </c>
      <c r="X168" s="4">
        <v>8</v>
      </c>
      <c r="AA168" s="6">
        <v>1</v>
      </c>
      <c r="AB168" s="3">
        <v>1</v>
      </c>
      <c r="AC168" s="11">
        <v>1</v>
      </c>
      <c r="AD168" s="6">
        <v>8</v>
      </c>
      <c r="AE168" s="6">
        <v>8</v>
      </c>
      <c r="AF168" s="6">
        <v>1</v>
      </c>
      <c r="AH168" s="3">
        <v>5</v>
      </c>
      <c r="AI168" s="4">
        <v>1</v>
      </c>
      <c r="AJ168" s="4">
        <v>3</v>
      </c>
      <c r="AK168" s="4">
        <v>1</v>
      </c>
      <c r="AL168" s="4">
        <v>3</v>
      </c>
      <c r="AN168" s="3">
        <v>1</v>
      </c>
      <c r="AO168" s="10">
        <v>1</v>
      </c>
      <c r="AT168" s="4">
        <v>5</v>
      </c>
      <c r="AX168" s="28"/>
      <c r="AY168" s="4"/>
      <c r="BH168" s="4"/>
      <c r="BJ168" s="6">
        <v>1</v>
      </c>
      <c r="BK168" s="1">
        <v>2</v>
      </c>
      <c r="BL168" s="6">
        <v>2</v>
      </c>
      <c r="BM168" s="3">
        <v>3</v>
      </c>
      <c r="BN168" s="11">
        <v>3</v>
      </c>
      <c r="BU168" s="3">
        <v>1</v>
      </c>
      <c r="BV168" s="6">
        <v>2</v>
      </c>
      <c r="BW168" s="1">
        <v>2</v>
      </c>
      <c r="BX168" s="6">
        <v>4</v>
      </c>
      <c r="BY168" s="1">
        <v>1</v>
      </c>
      <c r="BZ168" s="6">
        <v>2</v>
      </c>
      <c r="CA168" s="1">
        <v>6</v>
      </c>
      <c r="CB168" s="6" t="s">
        <v>41</v>
      </c>
      <c r="CC168" s="6" t="s">
        <v>47</v>
      </c>
      <c r="CD168" s="1" t="s">
        <v>51</v>
      </c>
      <c r="CE168" s="1">
        <v>2</v>
      </c>
    </row>
    <row r="169" spans="1:83" ht="12.75">
      <c r="A169" s="3">
        <v>1</v>
      </c>
      <c r="B169" s="6">
        <v>2</v>
      </c>
      <c r="C169" s="3">
        <v>1</v>
      </c>
      <c r="D169" s="11">
        <v>1</v>
      </c>
      <c r="E169" s="3">
        <v>3</v>
      </c>
      <c r="F169" s="10">
        <v>3</v>
      </c>
      <c r="L169" s="4">
        <v>6</v>
      </c>
      <c r="P169" s="5"/>
      <c r="Q169" s="4"/>
      <c r="AA169" s="6">
        <v>2</v>
      </c>
      <c r="AB169" s="3">
        <v>2</v>
      </c>
      <c r="AC169" s="11">
        <v>2</v>
      </c>
      <c r="AD169" s="6">
        <v>3</v>
      </c>
      <c r="AE169" s="6">
        <v>1</v>
      </c>
      <c r="AF169" s="6">
        <v>2</v>
      </c>
      <c r="AG169" s="1">
        <v>1</v>
      </c>
      <c r="AH169" s="3">
        <v>2</v>
      </c>
      <c r="AI169" s="4">
        <v>1</v>
      </c>
      <c r="AK169" s="4">
        <v>1</v>
      </c>
      <c r="AL169" s="4">
        <v>1</v>
      </c>
      <c r="AN169" s="3">
        <v>3</v>
      </c>
      <c r="AO169" s="10">
        <v>4</v>
      </c>
      <c r="AT169" s="4">
        <v>5</v>
      </c>
      <c r="AX169" s="28"/>
      <c r="AY169" s="4"/>
      <c r="AZ169" s="4">
        <v>2</v>
      </c>
      <c r="BH169" s="4"/>
      <c r="BJ169" s="6">
        <v>2</v>
      </c>
      <c r="BK169" s="1">
        <v>3</v>
      </c>
      <c r="BL169" s="6">
        <v>2</v>
      </c>
      <c r="BM169" s="3">
        <v>3</v>
      </c>
      <c r="BN169" s="11">
        <v>3</v>
      </c>
      <c r="BO169" s="3">
        <v>2</v>
      </c>
      <c r="BP169" s="11">
        <v>1</v>
      </c>
      <c r="BQ169" s="3">
        <v>2</v>
      </c>
      <c r="BR169" s="11">
        <v>2</v>
      </c>
      <c r="BU169" s="3">
        <v>2</v>
      </c>
      <c r="BV169" s="6">
        <v>1</v>
      </c>
      <c r="BW169" s="1">
        <v>1</v>
      </c>
      <c r="BX169" s="6">
        <v>5</v>
      </c>
      <c r="BY169" s="1">
        <v>1</v>
      </c>
      <c r="BZ169" s="6">
        <v>2</v>
      </c>
      <c r="CA169" s="1">
        <v>7</v>
      </c>
      <c r="CB169" s="6" t="s">
        <v>41</v>
      </c>
      <c r="CC169" s="6" t="s">
        <v>47</v>
      </c>
      <c r="CD169" s="1" t="s">
        <v>51</v>
      </c>
      <c r="CE169" s="1">
        <v>2</v>
      </c>
    </row>
    <row r="170" spans="1:83" ht="12.75">
      <c r="A170" s="3">
        <v>5</v>
      </c>
      <c r="B170" s="6">
        <v>1</v>
      </c>
      <c r="C170" s="3">
        <v>1</v>
      </c>
      <c r="D170" s="11">
        <v>1</v>
      </c>
      <c r="E170" s="3">
        <v>4</v>
      </c>
      <c r="F170" s="10">
        <v>4</v>
      </c>
      <c r="H170" s="4">
        <v>2</v>
      </c>
      <c r="I170" s="4">
        <v>3</v>
      </c>
      <c r="J170" s="4">
        <v>4</v>
      </c>
      <c r="P170" s="5"/>
      <c r="Q170" s="4">
        <v>1</v>
      </c>
      <c r="V170" s="4">
        <v>6</v>
      </c>
      <c r="X170" s="4">
        <v>8</v>
      </c>
      <c r="Y170" s="4">
        <v>9</v>
      </c>
      <c r="AA170" s="6">
        <v>2</v>
      </c>
      <c r="AB170" s="3">
        <v>2</v>
      </c>
      <c r="AC170" s="11">
        <v>2</v>
      </c>
      <c r="AD170" s="6">
        <v>7</v>
      </c>
      <c r="AE170" s="6">
        <v>1</v>
      </c>
      <c r="AF170" s="6">
        <v>1</v>
      </c>
      <c r="AH170" s="3">
        <v>5</v>
      </c>
      <c r="AI170" s="4">
        <v>3</v>
      </c>
      <c r="AJ170" s="4">
        <v>2</v>
      </c>
      <c r="AK170" s="4">
        <v>1</v>
      </c>
      <c r="AN170" s="3">
        <v>3</v>
      </c>
      <c r="AO170" s="10">
        <v>3</v>
      </c>
      <c r="AT170" s="4">
        <v>5</v>
      </c>
      <c r="AW170" s="4">
        <v>8</v>
      </c>
      <c r="AX170" s="28"/>
      <c r="AY170" s="4"/>
      <c r="BC170" s="4">
        <v>5</v>
      </c>
      <c r="BH170" s="4"/>
      <c r="BJ170" s="6">
        <v>1</v>
      </c>
      <c r="BK170" s="1">
        <v>3</v>
      </c>
      <c r="BL170" s="6">
        <v>2</v>
      </c>
      <c r="BM170" s="3">
        <v>2</v>
      </c>
      <c r="BN170" s="11">
        <v>2</v>
      </c>
      <c r="BO170" s="3">
        <v>2</v>
      </c>
      <c r="BP170" s="11">
        <v>2</v>
      </c>
      <c r="BQ170" s="3">
        <v>2</v>
      </c>
      <c r="BR170" s="11">
        <v>2</v>
      </c>
      <c r="BU170" s="3">
        <v>1</v>
      </c>
      <c r="BV170" s="6">
        <v>2</v>
      </c>
      <c r="BW170" s="1">
        <v>2</v>
      </c>
      <c r="BX170" s="6">
        <v>5</v>
      </c>
      <c r="BY170" s="1">
        <v>1</v>
      </c>
      <c r="BZ170" s="6">
        <v>1</v>
      </c>
      <c r="CA170" s="1">
        <v>6</v>
      </c>
      <c r="CB170" s="6" t="s">
        <v>41</v>
      </c>
      <c r="CC170" s="6" t="s">
        <v>47</v>
      </c>
      <c r="CD170" s="1" t="s">
        <v>51</v>
      </c>
      <c r="CE170" s="1">
        <v>2</v>
      </c>
    </row>
    <row r="171" spans="1:83" ht="12.75">
      <c r="A171" s="3">
        <v>6</v>
      </c>
      <c r="B171" s="6">
        <v>1</v>
      </c>
      <c r="C171" s="3">
        <v>2</v>
      </c>
      <c r="D171" s="11">
        <v>2</v>
      </c>
      <c r="E171" s="3">
        <v>1</v>
      </c>
      <c r="F171" s="10">
        <v>1</v>
      </c>
      <c r="H171" s="4">
        <v>2</v>
      </c>
      <c r="P171" s="5"/>
      <c r="Q171" s="4"/>
      <c r="V171" s="4">
        <v>6</v>
      </c>
      <c r="AA171" s="6">
        <v>1</v>
      </c>
      <c r="AB171" s="3">
        <v>2</v>
      </c>
      <c r="AC171" s="11">
        <v>2</v>
      </c>
      <c r="AD171" s="6">
        <v>2</v>
      </c>
      <c r="AE171" s="6">
        <v>8</v>
      </c>
      <c r="AF171" s="6">
        <v>1</v>
      </c>
      <c r="AI171" s="4">
        <v>1</v>
      </c>
      <c r="AJ171" s="4">
        <v>6</v>
      </c>
      <c r="AK171" s="4">
        <v>1</v>
      </c>
      <c r="AN171" s="3">
        <v>4</v>
      </c>
      <c r="AO171" s="10">
        <v>2</v>
      </c>
      <c r="AT171" s="4">
        <v>5</v>
      </c>
      <c r="AV171" s="4">
        <v>7</v>
      </c>
      <c r="AX171" s="28"/>
      <c r="AY171" s="4"/>
      <c r="BH171" s="4"/>
      <c r="BJ171" s="6">
        <v>1</v>
      </c>
      <c r="BK171" s="1">
        <v>3</v>
      </c>
      <c r="BL171" s="6">
        <v>2</v>
      </c>
      <c r="BM171" s="3">
        <v>3</v>
      </c>
      <c r="BN171" s="11">
        <v>3</v>
      </c>
      <c r="BQ171" s="3">
        <v>1</v>
      </c>
      <c r="BR171" s="11">
        <v>1</v>
      </c>
      <c r="BU171" s="3">
        <v>1</v>
      </c>
      <c r="BV171" s="6">
        <v>2</v>
      </c>
      <c r="BW171" s="1">
        <v>2</v>
      </c>
      <c r="BX171" s="6">
        <v>4</v>
      </c>
      <c r="BY171" s="1">
        <v>1</v>
      </c>
      <c r="BZ171" s="6">
        <v>1</v>
      </c>
      <c r="CA171" s="1">
        <v>3</v>
      </c>
      <c r="CB171" s="6" t="s">
        <v>41</v>
      </c>
      <c r="CC171" s="6" t="s">
        <v>47</v>
      </c>
      <c r="CD171" s="1" t="s">
        <v>51</v>
      </c>
      <c r="CE171" s="1">
        <v>2</v>
      </c>
    </row>
    <row r="172" spans="1:83" ht="12.75">
      <c r="A172" s="3">
        <v>2</v>
      </c>
      <c r="B172" s="6">
        <v>3</v>
      </c>
      <c r="C172" s="3">
        <v>2</v>
      </c>
      <c r="D172" s="11">
        <v>2</v>
      </c>
      <c r="E172" s="3">
        <v>3</v>
      </c>
      <c r="F172" s="10">
        <v>3</v>
      </c>
      <c r="H172" s="4">
        <v>2</v>
      </c>
      <c r="I172" s="4">
        <v>3</v>
      </c>
      <c r="J172" s="4">
        <v>4</v>
      </c>
      <c r="P172" s="5"/>
      <c r="V172" s="4">
        <v>6</v>
      </c>
      <c r="X172" s="4">
        <v>8</v>
      </c>
      <c r="Y172" s="4">
        <v>9</v>
      </c>
      <c r="AA172" s="6">
        <v>2</v>
      </c>
      <c r="AB172" s="3">
        <v>2</v>
      </c>
      <c r="AC172" s="11">
        <v>2</v>
      </c>
      <c r="AD172" s="6">
        <v>7</v>
      </c>
      <c r="AE172" s="6">
        <v>8</v>
      </c>
      <c r="AF172" s="6">
        <v>1</v>
      </c>
      <c r="AH172" s="3">
        <v>2</v>
      </c>
      <c r="AI172" s="4">
        <v>2</v>
      </c>
      <c r="AK172" s="4">
        <v>2</v>
      </c>
      <c r="AN172" s="3">
        <v>2</v>
      </c>
      <c r="AO172" s="10">
        <v>2</v>
      </c>
      <c r="AT172" s="4">
        <v>5</v>
      </c>
      <c r="AX172" s="28"/>
      <c r="AY172" s="4"/>
      <c r="BC172" s="4">
        <v>5</v>
      </c>
      <c r="BH172" s="4"/>
      <c r="BJ172" s="6">
        <v>1</v>
      </c>
      <c r="BK172" s="1">
        <v>1</v>
      </c>
      <c r="BL172" s="6">
        <v>2</v>
      </c>
      <c r="BM172" s="3">
        <v>3</v>
      </c>
      <c r="BN172" s="11">
        <v>3</v>
      </c>
      <c r="BQ172" s="3">
        <v>2</v>
      </c>
      <c r="BR172" s="11">
        <v>2</v>
      </c>
      <c r="BU172" s="3">
        <v>1</v>
      </c>
      <c r="BV172" s="6">
        <v>1</v>
      </c>
      <c r="BW172" s="1">
        <v>2</v>
      </c>
      <c r="BX172" s="6">
        <v>4</v>
      </c>
      <c r="BY172" s="1">
        <v>1</v>
      </c>
      <c r="BZ172" s="6">
        <v>2</v>
      </c>
      <c r="CA172" s="1">
        <v>5</v>
      </c>
      <c r="CB172" s="6" t="s">
        <v>41</v>
      </c>
      <c r="CC172" s="6" t="s">
        <v>47</v>
      </c>
      <c r="CD172" s="1" t="s">
        <v>51</v>
      </c>
      <c r="CE172" s="1">
        <v>2</v>
      </c>
    </row>
    <row r="173" spans="1:83" ht="12.75">
      <c r="A173" s="3">
        <v>3</v>
      </c>
      <c r="B173" s="6">
        <v>3</v>
      </c>
      <c r="C173" s="3">
        <v>1</v>
      </c>
      <c r="D173" s="11">
        <v>1</v>
      </c>
      <c r="E173" s="3">
        <v>3</v>
      </c>
      <c r="F173" s="10">
        <v>3</v>
      </c>
      <c r="P173" s="5">
        <v>10</v>
      </c>
      <c r="Q173" s="4"/>
      <c r="Y173" s="4">
        <v>9</v>
      </c>
      <c r="AA173" s="6">
        <v>3</v>
      </c>
      <c r="AB173" s="3">
        <v>3</v>
      </c>
      <c r="AC173" s="11">
        <v>3</v>
      </c>
      <c r="AD173" s="6">
        <v>4</v>
      </c>
      <c r="AE173" s="6">
        <v>1</v>
      </c>
      <c r="AF173" s="6">
        <v>1</v>
      </c>
      <c r="AH173" s="3">
        <v>2</v>
      </c>
      <c r="AI173" s="4">
        <v>1</v>
      </c>
      <c r="AK173" s="4">
        <v>1</v>
      </c>
      <c r="AL173" s="4">
        <v>2</v>
      </c>
      <c r="AN173" s="3">
        <v>3</v>
      </c>
      <c r="AO173" s="10">
        <v>3</v>
      </c>
      <c r="AT173" s="4">
        <v>5</v>
      </c>
      <c r="AX173" s="28"/>
      <c r="AY173" s="4"/>
      <c r="BC173" s="4">
        <v>5</v>
      </c>
      <c r="BH173" s="4"/>
      <c r="BJ173" s="6">
        <v>3</v>
      </c>
      <c r="BM173" s="3">
        <v>3</v>
      </c>
      <c r="BN173" s="11">
        <v>3</v>
      </c>
      <c r="BO173" s="3">
        <v>1</v>
      </c>
      <c r="BP173" s="11">
        <v>1</v>
      </c>
      <c r="BQ173" s="3">
        <v>2</v>
      </c>
      <c r="BR173" s="11">
        <v>2</v>
      </c>
      <c r="BU173" s="3">
        <v>1</v>
      </c>
      <c r="BV173" s="6">
        <v>1</v>
      </c>
      <c r="BW173" s="1">
        <v>2</v>
      </c>
      <c r="BX173" s="6">
        <v>4</v>
      </c>
      <c r="BY173" s="1">
        <v>1</v>
      </c>
      <c r="BZ173" s="6">
        <v>2</v>
      </c>
      <c r="CA173" s="1">
        <v>6</v>
      </c>
      <c r="CB173" s="6" t="s">
        <v>34</v>
      </c>
      <c r="CC173" s="6" t="s">
        <v>49</v>
      </c>
      <c r="CD173" s="1" t="s">
        <v>51</v>
      </c>
      <c r="CE173" s="1">
        <v>2</v>
      </c>
    </row>
    <row r="174" spans="1:83" ht="12.75">
      <c r="A174" s="3">
        <v>5</v>
      </c>
      <c r="B174" s="6">
        <v>2</v>
      </c>
      <c r="C174" s="3">
        <v>1</v>
      </c>
      <c r="D174" s="11">
        <v>2</v>
      </c>
      <c r="E174" s="3">
        <v>1</v>
      </c>
      <c r="F174" s="10">
        <v>4</v>
      </c>
      <c r="I174" s="4">
        <v>3</v>
      </c>
      <c r="P174" s="5"/>
      <c r="Q174" s="4"/>
      <c r="V174" s="4">
        <v>6</v>
      </c>
      <c r="AA174" s="6">
        <v>2</v>
      </c>
      <c r="AB174" s="3">
        <v>2</v>
      </c>
      <c r="AC174" s="11">
        <v>1</v>
      </c>
      <c r="AD174" s="6">
        <v>8</v>
      </c>
      <c r="AE174" s="6">
        <v>3</v>
      </c>
      <c r="AF174" s="6">
        <v>1</v>
      </c>
      <c r="AI174" s="4">
        <v>2</v>
      </c>
      <c r="AK174" s="4">
        <v>1</v>
      </c>
      <c r="AN174" s="3">
        <v>2</v>
      </c>
      <c r="AO174" s="10">
        <v>2</v>
      </c>
      <c r="AT174" s="4">
        <v>5</v>
      </c>
      <c r="AX174" s="28"/>
      <c r="AY174" s="4"/>
      <c r="BF174" s="4">
        <v>8</v>
      </c>
      <c r="BH174" s="4"/>
      <c r="BJ174" s="6">
        <v>2</v>
      </c>
      <c r="BK174" s="1">
        <v>2</v>
      </c>
      <c r="BL174" s="6">
        <v>2</v>
      </c>
      <c r="BM174" s="3">
        <v>2</v>
      </c>
      <c r="BN174" s="11">
        <v>3</v>
      </c>
      <c r="BO174" s="3">
        <v>1</v>
      </c>
      <c r="BQ174" s="3">
        <v>3</v>
      </c>
      <c r="BR174" s="11">
        <v>2</v>
      </c>
      <c r="BU174" s="3">
        <v>2</v>
      </c>
      <c r="BV174" s="6">
        <v>1</v>
      </c>
      <c r="BW174" s="1">
        <v>2</v>
      </c>
      <c r="BX174" s="6">
        <v>4</v>
      </c>
      <c r="BY174" s="1">
        <v>1</v>
      </c>
      <c r="BZ174" s="6">
        <v>2</v>
      </c>
      <c r="CA174" s="1">
        <v>7</v>
      </c>
      <c r="CB174" s="6" t="s">
        <v>34</v>
      </c>
      <c r="CC174" s="6" t="s">
        <v>49</v>
      </c>
      <c r="CD174" s="1" t="s">
        <v>51</v>
      </c>
      <c r="CE174" s="1">
        <v>2</v>
      </c>
    </row>
    <row r="175" spans="1:83" ht="12.75">
      <c r="A175" s="3">
        <v>4</v>
      </c>
      <c r="B175" s="6">
        <v>2</v>
      </c>
      <c r="C175" s="3">
        <v>1</v>
      </c>
      <c r="D175" s="11">
        <v>1</v>
      </c>
      <c r="E175" s="3">
        <v>4</v>
      </c>
      <c r="F175" s="10">
        <v>3</v>
      </c>
      <c r="P175" s="5">
        <v>10</v>
      </c>
      <c r="Q175" s="4"/>
      <c r="Z175" s="4">
        <v>10</v>
      </c>
      <c r="AA175" s="6">
        <v>3</v>
      </c>
      <c r="AB175" s="3">
        <v>3</v>
      </c>
      <c r="AC175" s="11">
        <v>3</v>
      </c>
      <c r="AD175" s="6">
        <v>8</v>
      </c>
      <c r="AE175" s="6">
        <v>1</v>
      </c>
      <c r="AF175" s="6">
        <v>1</v>
      </c>
      <c r="AH175" s="3">
        <v>5</v>
      </c>
      <c r="AI175" s="4">
        <v>5</v>
      </c>
      <c r="AJ175" s="4">
        <v>20</v>
      </c>
      <c r="AK175" s="4">
        <v>6</v>
      </c>
      <c r="AN175" s="3">
        <v>3</v>
      </c>
      <c r="AO175" s="10">
        <v>3</v>
      </c>
      <c r="AP175" s="3">
        <v>1</v>
      </c>
      <c r="AQ175" s="4">
        <v>2</v>
      </c>
      <c r="AR175" s="4">
        <v>3</v>
      </c>
      <c r="AS175" s="4">
        <v>4</v>
      </c>
      <c r="AT175" s="4">
        <v>5</v>
      </c>
      <c r="AU175" s="4">
        <v>6</v>
      </c>
      <c r="AV175" s="4">
        <v>7</v>
      </c>
      <c r="AX175" s="28"/>
      <c r="AY175" s="4">
        <v>1</v>
      </c>
      <c r="AZ175" s="4">
        <v>2</v>
      </c>
      <c r="BB175" s="4">
        <v>4</v>
      </c>
      <c r="BC175" s="4">
        <v>5</v>
      </c>
      <c r="BD175" s="4">
        <v>6</v>
      </c>
      <c r="BE175" s="4">
        <v>7</v>
      </c>
      <c r="BH175" s="4"/>
      <c r="BJ175" s="6">
        <v>4</v>
      </c>
      <c r="BK175" s="1">
        <v>3</v>
      </c>
      <c r="BL175" s="6">
        <v>2</v>
      </c>
      <c r="BM175" s="3">
        <v>2</v>
      </c>
      <c r="BN175" s="11">
        <v>2</v>
      </c>
      <c r="BO175" s="3">
        <v>4</v>
      </c>
      <c r="BP175" s="11">
        <v>4</v>
      </c>
      <c r="BQ175" s="3">
        <v>2</v>
      </c>
      <c r="BR175" s="11">
        <v>2</v>
      </c>
      <c r="BU175" s="3">
        <v>2</v>
      </c>
      <c r="BV175" s="6">
        <v>1</v>
      </c>
      <c r="BW175" s="1">
        <v>2</v>
      </c>
      <c r="BX175" s="6">
        <v>5</v>
      </c>
      <c r="BY175" s="1">
        <v>1</v>
      </c>
      <c r="BZ175" s="6">
        <v>2</v>
      </c>
      <c r="CA175" s="1">
        <v>7</v>
      </c>
      <c r="CB175" s="6" t="s">
        <v>34</v>
      </c>
      <c r="CC175" s="6" t="s">
        <v>49</v>
      </c>
      <c r="CD175" s="1" t="s">
        <v>51</v>
      </c>
      <c r="CE175" s="1">
        <v>2</v>
      </c>
    </row>
    <row r="176" spans="1:83" ht="12.75">
      <c r="A176" s="3">
        <v>8</v>
      </c>
      <c r="B176" s="6">
        <v>2</v>
      </c>
      <c r="C176" s="3">
        <v>1</v>
      </c>
      <c r="D176" s="11">
        <v>1</v>
      </c>
      <c r="E176" s="3">
        <v>4</v>
      </c>
      <c r="F176" s="10">
        <v>4</v>
      </c>
      <c r="P176" s="5">
        <v>10</v>
      </c>
      <c r="Q176" s="4"/>
      <c r="Z176" s="5">
        <v>10</v>
      </c>
      <c r="AA176" s="6">
        <v>2</v>
      </c>
      <c r="AB176" s="3">
        <v>1</v>
      </c>
      <c r="AC176" s="11">
        <v>1</v>
      </c>
      <c r="AD176" s="6">
        <v>2</v>
      </c>
      <c r="AE176" s="6">
        <v>3</v>
      </c>
      <c r="AF176" s="6">
        <v>1</v>
      </c>
      <c r="AH176" s="3">
        <v>2</v>
      </c>
      <c r="AI176" s="4">
        <v>2</v>
      </c>
      <c r="AK176" s="4">
        <v>2</v>
      </c>
      <c r="AN176" s="3">
        <v>2</v>
      </c>
      <c r="AO176" s="10">
        <v>2</v>
      </c>
      <c r="AX176" s="28"/>
      <c r="AY176" s="4"/>
      <c r="BH176" s="4"/>
      <c r="BJ176" s="6">
        <v>1</v>
      </c>
      <c r="BK176" s="1">
        <v>3</v>
      </c>
      <c r="BL176" s="6">
        <v>1</v>
      </c>
      <c r="BM176" s="3">
        <v>3</v>
      </c>
      <c r="BN176" s="11">
        <v>3</v>
      </c>
      <c r="BU176" s="3">
        <v>2</v>
      </c>
      <c r="BV176" s="6">
        <v>1</v>
      </c>
      <c r="BW176" s="1">
        <v>3</v>
      </c>
      <c r="BX176" s="6">
        <v>3</v>
      </c>
      <c r="BY176" s="1">
        <v>2</v>
      </c>
      <c r="CB176" s="6" t="s">
        <v>34</v>
      </c>
      <c r="CC176" s="6" t="s">
        <v>49</v>
      </c>
      <c r="CD176" s="1" t="s">
        <v>51</v>
      </c>
      <c r="CE176" s="1">
        <v>2</v>
      </c>
    </row>
    <row r="177" spans="1:83" ht="12.75">
      <c r="A177" s="3">
        <v>8</v>
      </c>
      <c r="B177" s="6">
        <v>1</v>
      </c>
      <c r="C177" s="3">
        <v>3</v>
      </c>
      <c r="D177" s="11">
        <v>4</v>
      </c>
      <c r="E177" s="3">
        <v>3</v>
      </c>
      <c r="F177" s="10">
        <v>3</v>
      </c>
      <c r="P177" s="5">
        <v>10</v>
      </c>
      <c r="Z177" s="5">
        <v>10</v>
      </c>
      <c r="AA177" s="6">
        <v>2</v>
      </c>
      <c r="AB177" s="3">
        <v>3</v>
      </c>
      <c r="AC177" s="11">
        <v>3</v>
      </c>
      <c r="AD177" s="6">
        <v>6</v>
      </c>
      <c r="AE177" s="6">
        <v>3</v>
      </c>
      <c r="AF177" s="6">
        <v>1</v>
      </c>
      <c r="AH177" s="3">
        <v>5</v>
      </c>
      <c r="AI177" s="4">
        <v>5</v>
      </c>
      <c r="AJ177" s="4">
        <v>2</v>
      </c>
      <c r="AK177" s="4">
        <v>2</v>
      </c>
      <c r="AL177" s="4">
        <v>1</v>
      </c>
      <c r="AN177" s="3">
        <v>3</v>
      </c>
      <c r="AO177" s="10">
        <v>3</v>
      </c>
      <c r="AQ177" s="4">
        <v>2</v>
      </c>
      <c r="AX177" s="28"/>
      <c r="AY177" s="4"/>
      <c r="AZ177" s="4">
        <v>2</v>
      </c>
      <c r="BH177" s="4"/>
      <c r="BJ177" s="6">
        <v>1</v>
      </c>
      <c r="BK177" s="1">
        <v>1</v>
      </c>
      <c r="BL177" s="6">
        <v>4</v>
      </c>
      <c r="BM177" s="3">
        <v>2</v>
      </c>
      <c r="BN177" s="11">
        <v>2</v>
      </c>
      <c r="BO177" s="3">
        <v>1</v>
      </c>
      <c r="BP177" s="11">
        <v>1</v>
      </c>
      <c r="BQ177" s="3">
        <v>2</v>
      </c>
      <c r="BR177" s="11">
        <v>2</v>
      </c>
      <c r="BU177" s="3">
        <v>1</v>
      </c>
      <c r="BV177" s="6">
        <v>1</v>
      </c>
      <c r="BW177" s="1">
        <v>1</v>
      </c>
      <c r="BX177" s="6">
        <v>5</v>
      </c>
      <c r="BY177" s="1">
        <v>1</v>
      </c>
      <c r="BZ177" s="6">
        <v>2</v>
      </c>
      <c r="CA177" s="1">
        <v>6</v>
      </c>
      <c r="CB177" s="6" t="s">
        <v>34</v>
      </c>
      <c r="CC177" s="6" t="s">
        <v>49</v>
      </c>
      <c r="CD177" s="1" t="s">
        <v>51</v>
      </c>
      <c r="CE177" s="1">
        <v>2</v>
      </c>
    </row>
    <row r="178" spans="1:83" ht="12.75">
      <c r="A178" s="3">
        <v>7</v>
      </c>
      <c r="B178" s="6">
        <v>2</v>
      </c>
      <c r="C178" s="3">
        <v>4</v>
      </c>
      <c r="D178" s="11">
        <v>2</v>
      </c>
      <c r="E178" s="3">
        <v>1</v>
      </c>
      <c r="F178" s="10">
        <v>1</v>
      </c>
      <c r="H178" s="4">
        <v>2</v>
      </c>
      <c r="I178" s="4">
        <v>3</v>
      </c>
      <c r="J178" s="4">
        <v>4</v>
      </c>
      <c r="P178" s="5"/>
      <c r="R178" s="4">
        <v>2</v>
      </c>
      <c r="S178" s="4">
        <v>3</v>
      </c>
      <c r="T178" s="4">
        <v>4</v>
      </c>
      <c r="V178" s="4">
        <v>6</v>
      </c>
      <c r="Y178" s="4">
        <v>9</v>
      </c>
      <c r="AA178" s="6">
        <v>3</v>
      </c>
      <c r="AB178" s="3">
        <v>3</v>
      </c>
      <c r="AC178" s="11">
        <v>3</v>
      </c>
      <c r="AD178" s="6">
        <v>8</v>
      </c>
      <c r="AE178" s="6">
        <v>1</v>
      </c>
      <c r="AF178" s="6">
        <v>3</v>
      </c>
      <c r="AG178" s="1">
        <v>4</v>
      </c>
      <c r="AH178" s="3">
        <v>3</v>
      </c>
      <c r="AI178" s="4">
        <v>2</v>
      </c>
      <c r="AJ178" s="4">
        <v>2</v>
      </c>
      <c r="AK178" s="4">
        <v>3</v>
      </c>
      <c r="AN178" s="3">
        <v>3</v>
      </c>
      <c r="AO178" s="10">
        <v>3</v>
      </c>
      <c r="AT178" s="4">
        <v>5</v>
      </c>
      <c r="AV178" s="4">
        <v>7</v>
      </c>
      <c r="AX178" s="28"/>
      <c r="AY178" s="4"/>
      <c r="BH178" s="4"/>
      <c r="BJ178" s="6">
        <v>1</v>
      </c>
      <c r="BK178" s="1">
        <v>1</v>
      </c>
      <c r="BL178" s="6">
        <v>1</v>
      </c>
      <c r="BM178" s="3">
        <v>2</v>
      </c>
      <c r="BN178" s="11">
        <v>2</v>
      </c>
      <c r="BO178" s="3">
        <v>1</v>
      </c>
      <c r="BP178" s="11">
        <v>1</v>
      </c>
      <c r="BQ178" s="3">
        <v>2</v>
      </c>
      <c r="BR178" s="11">
        <v>2</v>
      </c>
      <c r="BU178" s="3">
        <v>1</v>
      </c>
      <c r="BV178" s="6">
        <v>1</v>
      </c>
      <c r="BW178" s="1">
        <v>2</v>
      </c>
      <c r="BX178" s="6">
        <v>5</v>
      </c>
      <c r="BY178" s="1">
        <v>2</v>
      </c>
      <c r="CB178" s="6" t="s">
        <v>34</v>
      </c>
      <c r="CC178" s="6" t="s">
        <v>49</v>
      </c>
      <c r="CD178" s="1" t="s">
        <v>51</v>
      </c>
      <c r="CE178" s="1">
        <v>2</v>
      </c>
    </row>
    <row r="179" spans="1:83" ht="12.75">
      <c r="A179" s="3">
        <v>1</v>
      </c>
      <c r="B179" s="6">
        <v>2</v>
      </c>
      <c r="C179" s="3">
        <v>4</v>
      </c>
      <c r="D179" s="11">
        <v>4</v>
      </c>
      <c r="E179" s="3">
        <v>3</v>
      </c>
      <c r="F179" s="10">
        <v>3</v>
      </c>
      <c r="G179" s="3">
        <v>1</v>
      </c>
      <c r="H179" s="4">
        <v>2</v>
      </c>
      <c r="N179" s="4">
        <v>8</v>
      </c>
      <c r="P179" s="5"/>
      <c r="S179" s="4">
        <v>3</v>
      </c>
      <c r="T179" s="4">
        <v>4</v>
      </c>
      <c r="U179" s="4">
        <v>5</v>
      </c>
      <c r="V179" s="4">
        <v>6</v>
      </c>
      <c r="W179" s="4">
        <v>7</v>
      </c>
      <c r="Y179" s="4">
        <v>9</v>
      </c>
      <c r="AA179" s="6">
        <v>3</v>
      </c>
      <c r="AB179" s="3">
        <v>4</v>
      </c>
      <c r="AC179" s="11">
        <v>2</v>
      </c>
      <c r="AD179" s="6">
        <v>7</v>
      </c>
      <c r="AE179" s="6">
        <v>1</v>
      </c>
      <c r="AF179" s="6">
        <v>1</v>
      </c>
      <c r="AH179" s="3">
        <v>3</v>
      </c>
      <c r="AI179" s="4">
        <v>3</v>
      </c>
      <c r="AL179" s="4">
        <v>3</v>
      </c>
      <c r="AN179" s="3">
        <v>4</v>
      </c>
      <c r="AO179" s="10">
        <v>4</v>
      </c>
      <c r="AS179" s="4">
        <v>4</v>
      </c>
      <c r="AT179" s="4">
        <v>5</v>
      </c>
      <c r="AV179" s="4">
        <v>7</v>
      </c>
      <c r="AX179" s="28"/>
      <c r="AY179" s="4"/>
      <c r="BB179" s="4">
        <v>4</v>
      </c>
      <c r="BC179" s="4">
        <v>5</v>
      </c>
      <c r="BE179" s="4">
        <v>7</v>
      </c>
      <c r="BH179" s="4"/>
      <c r="BJ179" s="6">
        <v>1</v>
      </c>
      <c r="BK179" s="1">
        <v>3</v>
      </c>
      <c r="BL179" s="6">
        <v>2</v>
      </c>
      <c r="BN179" s="11">
        <v>3</v>
      </c>
      <c r="BU179" s="3">
        <v>2</v>
      </c>
      <c r="BV179" s="6">
        <v>1</v>
      </c>
      <c r="BW179" s="1">
        <v>1</v>
      </c>
      <c r="BX179" s="6">
        <v>4</v>
      </c>
      <c r="BY179" s="1">
        <v>1</v>
      </c>
      <c r="BZ179" s="6">
        <v>2</v>
      </c>
      <c r="CA179" s="1">
        <v>7</v>
      </c>
      <c r="CB179" s="6" t="s">
        <v>34</v>
      </c>
      <c r="CC179" s="6" t="s">
        <v>49</v>
      </c>
      <c r="CD179" s="1" t="s">
        <v>51</v>
      </c>
      <c r="CE179" s="1">
        <v>2</v>
      </c>
    </row>
    <row r="180" spans="1:83" ht="12.75">
      <c r="A180" s="3">
        <v>7</v>
      </c>
      <c r="B180" s="6">
        <v>3</v>
      </c>
      <c r="C180" s="3">
        <v>1</v>
      </c>
      <c r="D180" s="11">
        <v>1</v>
      </c>
      <c r="E180" s="3">
        <v>3</v>
      </c>
      <c r="F180" s="10">
        <v>3</v>
      </c>
      <c r="P180" s="5">
        <v>10</v>
      </c>
      <c r="Q180" s="4"/>
      <c r="Z180" s="5">
        <v>10</v>
      </c>
      <c r="AA180" s="6">
        <v>2</v>
      </c>
      <c r="AB180" s="3">
        <v>2</v>
      </c>
      <c r="AC180" s="11">
        <v>2</v>
      </c>
      <c r="AD180" s="6">
        <v>1</v>
      </c>
      <c r="AE180" s="6">
        <v>3</v>
      </c>
      <c r="AF180" s="6">
        <v>1</v>
      </c>
      <c r="AH180" s="3">
        <v>3</v>
      </c>
      <c r="AI180" s="4">
        <v>2</v>
      </c>
      <c r="AK180" s="4">
        <v>1</v>
      </c>
      <c r="AL180" s="4">
        <v>2</v>
      </c>
      <c r="AN180" s="3">
        <v>3</v>
      </c>
      <c r="AO180" s="10">
        <v>3</v>
      </c>
      <c r="AT180" s="4">
        <v>5</v>
      </c>
      <c r="AX180" s="28"/>
      <c r="AY180" s="4"/>
      <c r="BC180" s="4">
        <v>5</v>
      </c>
      <c r="BE180" s="4">
        <v>7</v>
      </c>
      <c r="BH180" s="4"/>
      <c r="BJ180" s="6">
        <v>1</v>
      </c>
      <c r="BK180" s="1">
        <v>3</v>
      </c>
      <c r="BL180" s="6">
        <v>1</v>
      </c>
      <c r="BM180" s="3">
        <v>3</v>
      </c>
      <c r="BN180" s="11">
        <v>3</v>
      </c>
      <c r="BU180" s="3">
        <v>4</v>
      </c>
      <c r="BV180" s="6">
        <v>2</v>
      </c>
      <c r="BW180" s="1">
        <v>2</v>
      </c>
      <c r="BX180" s="6">
        <v>5</v>
      </c>
      <c r="BY180" s="1">
        <v>1</v>
      </c>
      <c r="BZ180" s="6">
        <v>2</v>
      </c>
      <c r="CA180" s="1">
        <v>1</v>
      </c>
      <c r="CB180" s="6" t="s">
        <v>34</v>
      </c>
      <c r="CC180" s="6" t="s">
        <v>49</v>
      </c>
      <c r="CD180" s="1" t="s">
        <v>51</v>
      </c>
      <c r="CE180" s="1">
        <v>2</v>
      </c>
    </row>
    <row r="181" spans="1:83" ht="12.75">
      <c r="A181" s="3">
        <v>1</v>
      </c>
      <c r="B181" s="6">
        <v>3</v>
      </c>
      <c r="C181" s="3">
        <v>1</v>
      </c>
      <c r="D181" s="11">
        <v>1</v>
      </c>
      <c r="E181" s="3">
        <v>4</v>
      </c>
      <c r="F181" s="10">
        <v>4</v>
      </c>
      <c r="P181" s="5">
        <v>10</v>
      </c>
      <c r="Q181" s="4"/>
      <c r="V181" s="4">
        <v>6</v>
      </c>
      <c r="Z181" s="5">
        <v>10</v>
      </c>
      <c r="AA181" s="6">
        <v>4</v>
      </c>
      <c r="AB181" s="3">
        <v>3</v>
      </c>
      <c r="AC181" s="11">
        <v>3</v>
      </c>
      <c r="AD181" s="6">
        <v>7</v>
      </c>
      <c r="AE181" s="6">
        <v>3</v>
      </c>
      <c r="AF181" s="6">
        <v>2</v>
      </c>
      <c r="AG181" s="1">
        <v>4</v>
      </c>
      <c r="AH181" s="3">
        <v>10</v>
      </c>
      <c r="AI181" s="4">
        <v>3</v>
      </c>
      <c r="AK181" s="4">
        <v>7</v>
      </c>
      <c r="AL181" s="4">
        <v>1</v>
      </c>
      <c r="AN181" s="3">
        <v>1</v>
      </c>
      <c r="AO181" s="10">
        <v>1</v>
      </c>
      <c r="AX181" s="28"/>
      <c r="AY181" s="4"/>
      <c r="BC181" s="4">
        <v>5</v>
      </c>
      <c r="BH181" s="4"/>
      <c r="BJ181" s="6">
        <v>3</v>
      </c>
      <c r="BM181" s="3">
        <v>3</v>
      </c>
      <c r="BN181" s="11">
        <v>3</v>
      </c>
      <c r="BU181" s="3">
        <v>4</v>
      </c>
      <c r="BV181" s="6">
        <v>1</v>
      </c>
      <c r="BW181" s="1">
        <v>2</v>
      </c>
      <c r="BX181" s="6">
        <v>4</v>
      </c>
      <c r="BY181" s="1">
        <v>2</v>
      </c>
      <c r="CB181" s="6" t="s">
        <v>34</v>
      </c>
      <c r="CC181" s="6" t="s">
        <v>49</v>
      </c>
      <c r="CD181" s="1" t="s">
        <v>51</v>
      </c>
      <c r="CE181" s="1">
        <v>2</v>
      </c>
    </row>
    <row r="182" spans="1:83" ht="12.75">
      <c r="A182" s="3">
        <v>7</v>
      </c>
      <c r="B182" s="6">
        <v>2</v>
      </c>
      <c r="C182" s="3">
        <v>2</v>
      </c>
      <c r="D182" s="11">
        <v>2</v>
      </c>
      <c r="E182" s="3">
        <v>3</v>
      </c>
      <c r="F182" s="10">
        <v>3</v>
      </c>
      <c r="G182" s="3">
        <v>1</v>
      </c>
      <c r="H182" s="4">
        <v>2</v>
      </c>
      <c r="I182" s="4">
        <v>3</v>
      </c>
      <c r="J182" s="4">
        <v>4</v>
      </c>
      <c r="K182" s="4">
        <v>5</v>
      </c>
      <c r="L182" s="4">
        <v>6</v>
      </c>
      <c r="M182" s="4">
        <v>7</v>
      </c>
      <c r="N182" s="4">
        <v>8</v>
      </c>
      <c r="O182" s="4">
        <v>9</v>
      </c>
      <c r="P182" s="5"/>
      <c r="Q182" s="10">
        <v>1</v>
      </c>
      <c r="R182" s="4">
        <v>2</v>
      </c>
      <c r="S182" s="4">
        <v>3</v>
      </c>
      <c r="T182" s="4">
        <v>4</v>
      </c>
      <c r="U182" s="4">
        <v>5</v>
      </c>
      <c r="V182" s="4">
        <v>6</v>
      </c>
      <c r="W182" s="4">
        <v>7</v>
      </c>
      <c r="X182" s="4">
        <v>8</v>
      </c>
      <c r="Y182" s="4">
        <v>9</v>
      </c>
      <c r="Z182" s="4"/>
      <c r="AA182" s="6">
        <v>2</v>
      </c>
      <c r="AB182" s="3">
        <v>2</v>
      </c>
      <c r="AC182" s="11">
        <v>2</v>
      </c>
      <c r="AD182" s="6">
        <v>2</v>
      </c>
      <c r="AE182" s="6">
        <v>4</v>
      </c>
      <c r="AF182" s="6">
        <v>1</v>
      </c>
      <c r="AH182" s="3">
        <v>3</v>
      </c>
      <c r="AI182" s="4">
        <v>3</v>
      </c>
      <c r="AJ182" s="4">
        <v>3</v>
      </c>
      <c r="AK182" s="4">
        <v>2</v>
      </c>
      <c r="AL182" s="4">
        <v>4</v>
      </c>
      <c r="AN182" s="3">
        <v>2</v>
      </c>
      <c r="AO182" s="10">
        <v>2</v>
      </c>
      <c r="AX182" s="28"/>
      <c r="AY182" s="4"/>
      <c r="BC182" s="4">
        <v>5</v>
      </c>
      <c r="BH182" s="4"/>
      <c r="BJ182" s="6">
        <v>2</v>
      </c>
      <c r="BK182" s="1">
        <v>3</v>
      </c>
      <c r="BL182" s="6">
        <v>2</v>
      </c>
      <c r="BN182" s="11">
        <v>2</v>
      </c>
      <c r="BP182" s="11">
        <v>1</v>
      </c>
      <c r="BQ182" s="3">
        <v>2</v>
      </c>
      <c r="BR182" s="11">
        <v>2</v>
      </c>
      <c r="BU182" s="3">
        <v>2</v>
      </c>
      <c r="BV182" s="6">
        <v>1</v>
      </c>
      <c r="BW182" s="1">
        <v>2</v>
      </c>
      <c r="BX182" s="6">
        <v>5</v>
      </c>
      <c r="BY182" s="1">
        <v>1</v>
      </c>
      <c r="BZ182" s="6">
        <v>2</v>
      </c>
      <c r="CA182" s="1">
        <v>9</v>
      </c>
      <c r="CB182" s="6" t="s">
        <v>34</v>
      </c>
      <c r="CC182" s="6" t="s">
        <v>49</v>
      </c>
      <c r="CD182" s="1" t="s">
        <v>51</v>
      </c>
      <c r="CE182" s="1">
        <v>2</v>
      </c>
    </row>
    <row r="183" spans="1:83" ht="12.75">
      <c r="A183" s="3">
        <v>4</v>
      </c>
      <c r="B183" s="6">
        <v>3</v>
      </c>
      <c r="C183" s="3">
        <v>1</v>
      </c>
      <c r="D183" s="11">
        <v>1</v>
      </c>
      <c r="E183" s="3">
        <v>1</v>
      </c>
      <c r="F183" s="10">
        <v>1</v>
      </c>
      <c r="H183" s="4">
        <v>2</v>
      </c>
      <c r="I183" s="4">
        <v>3</v>
      </c>
      <c r="J183" s="4">
        <v>4</v>
      </c>
      <c r="K183" s="4">
        <v>5</v>
      </c>
      <c r="P183" s="5"/>
      <c r="Q183" s="4">
        <v>1</v>
      </c>
      <c r="V183" s="4">
        <v>6</v>
      </c>
      <c r="W183" s="4">
        <v>7</v>
      </c>
      <c r="X183" s="4">
        <v>8</v>
      </c>
      <c r="Y183" s="4">
        <v>9</v>
      </c>
      <c r="AA183" s="6">
        <v>2</v>
      </c>
      <c r="AB183" s="3">
        <v>3</v>
      </c>
      <c r="AC183" s="11">
        <v>1</v>
      </c>
      <c r="AD183" s="6">
        <v>4</v>
      </c>
      <c r="AE183" s="6">
        <v>5</v>
      </c>
      <c r="AF183" s="6">
        <v>2</v>
      </c>
      <c r="AG183" s="1">
        <v>4</v>
      </c>
      <c r="AI183" s="4">
        <v>1</v>
      </c>
      <c r="AJ183" s="4">
        <v>1</v>
      </c>
      <c r="AK183" s="4">
        <v>1</v>
      </c>
      <c r="AL183" s="4">
        <v>1</v>
      </c>
      <c r="AN183" s="3">
        <v>2</v>
      </c>
      <c r="AO183" s="10">
        <v>3</v>
      </c>
      <c r="AX183" s="28"/>
      <c r="AY183" s="4"/>
      <c r="AZ183" s="4">
        <v>2</v>
      </c>
      <c r="BC183" s="4">
        <v>5</v>
      </c>
      <c r="BH183" s="4"/>
      <c r="BJ183" s="6">
        <v>3</v>
      </c>
      <c r="BM183" s="3">
        <v>3</v>
      </c>
      <c r="BN183" s="11">
        <v>3</v>
      </c>
      <c r="BU183" s="3">
        <v>1</v>
      </c>
      <c r="BV183" s="6">
        <v>1</v>
      </c>
      <c r="BW183" s="1">
        <v>2</v>
      </c>
      <c r="BX183" s="6">
        <v>5</v>
      </c>
      <c r="BY183" s="1">
        <v>1</v>
      </c>
      <c r="BZ183" s="6">
        <v>2</v>
      </c>
      <c r="CA183" s="1">
        <v>4</v>
      </c>
      <c r="CB183" s="6" t="s">
        <v>34</v>
      </c>
      <c r="CC183" s="6" t="s">
        <v>49</v>
      </c>
      <c r="CD183" s="1" t="s">
        <v>51</v>
      </c>
      <c r="CE183" s="1">
        <v>2</v>
      </c>
    </row>
    <row r="184" spans="1:83" ht="12.75">
      <c r="A184" s="3">
        <v>5</v>
      </c>
      <c r="B184" s="6">
        <v>3</v>
      </c>
      <c r="C184" s="3">
        <v>1</v>
      </c>
      <c r="D184" s="11">
        <v>1</v>
      </c>
      <c r="E184" s="3">
        <v>3</v>
      </c>
      <c r="F184" s="10">
        <v>3</v>
      </c>
      <c r="G184" s="3">
        <v>1</v>
      </c>
      <c r="H184" s="4">
        <v>2</v>
      </c>
      <c r="I184" s="4">
        <v>3</v>
      </c>
      <c r="J184" s="4">
        <v>4</v>
      </c>
      <c r="P184" s="5"/>
      <c r="Q184" s="10">
        <v>1</v>
      </c>
      <c r="V184" s="4">
        <v>6</v>
      </c>
      <c r="W184" s="4">
        <v>7</v>
      </c>
      <c r="X184" s="4">
        <v>8</v>
      </c>
      <c r="Y184" s="4">
        <v>9</v>
      </c>
      <c r="Z184" s="4"/>
      <c r="AA184" s="6">
        <v>2</v>
      </c>
      <c r="AB184" s="3">
        <v>2</v>
      </c>
      <c r="AC184" s="11">
        <v>2</v>
      </c>
      <c r="AD184" s="6">
        <v>6</v>
      </c>
      <c r="AE184" s="6">
        <v>8</v>
      </c>
      <c r="AF184" s="6">
        <v>1</v>
      </c>
      <c r="AG184" s="1">
        <v>3</v>
      </c>
      <c r="AI184" s="4">
        <v>2</v>
      </c>
      <c r="AJ184" s="4">
        <v>3</v>
      </c>
      <c r="AN184" s="3">
        <v>4</v>
      </c>
      <c r="AO184" s="10">
        <v>2</v>
      </c>
      <c r="AR184" s="4">
        <v>3</v>
      </c>
      <c r="AX184" s="28"/>
      <c r="AY184" s="4"/>
      <c r="BC184" s="4">
        <v>5</v>
      </c>
      <c r="BH184" s="4"/>
      <c r="BJ184" s="6">
        <v>1</v>
      </c>
      <c r="BK184" s="1">
        <v>1</v>
      </c>
      <c r="BL184" s="6">
        <v>2</v>
      </c>
      <c r="BM184" s="3">
        <v>3</v>
      </c>
      <c r="BN184" s="11">
        <v>3</v>
      </c>
      <c r="BP184" s="11">
        <v>3</v>
      </c>
      <c r="BQ184" s="3">
        <v>1</v>
      </c>
      <c r="BR184" s="11">
        <v>1</v>
      </c>
      <c r="BU184" s="3">
        <v>2</v>
      </c>
      <c r="BV184" s="6">
        <v>1</v>
      </c>
      <c r="BW184" s="1">
        <v>4</v>
      </c>
      <c r="BX184" s="6">
        <v>5</v>
      </c>
      <c r="BY184" s="1">
        <v>1</v>
      </c>
      <c r="BZ184" s="6">
        <v>1</v>
      </c>
      <c r="CA184" s="1">
        <v>3</v>
      </c>
      <c r="CB184" s="6" t="s">
        <v>34</v>
      </c>
      <c r="CC184" s="6" t="s">
        <v>49</v>
      </c>
      <c r="CD184" s="1" t="s">
        <v>51</v>
      </c>
      <c r="CE184" s="1">
        <v>2</v>
      </c>
    </row>
    <row r="185" spans="1:83" ht="12.75">
      <c r="A185" s="3">
        <v>1</v>
      </c>
      <c r="B185" s="6">
        <v>1</v>
      </c>
      <c r="C185" s="3">
        <v>3</v>
      </c>
      <c r="D185" s="11">
        <v>3</v>
      </c>
      <c r="E185" s="3">
        <v>3</v>
      </c>
      <c r="F185" s="10">
        <v>4</v>
      </c>
      <c r="G185" s="3">
        <v>1</v>
      </c>
      <c r="H185" s="4">
        <v>2</v>
      </c>
      <c r="I185" s="4">
        <v>3</v>
      </c>
      <c r="J185" s="4">
        <v>4</v>
      </c>
      <c r="K185" s="4">
        <v>5</v>
      </c>
      <c r="P185" s="5"/>
      <c r="Q185" s="10">
        <v>1</v>
      </c>
      <c r="T185" s="4">
        <v>4</v>
      </c>
      <c r="U185" s="4">
        <v>5</v>
      </c>
      <c r="V185" s="4">
        <v>6</v>
      </c>
      <c r="W185" s="4">
        <v>7</v>
      </c>
      <c r="X185" s="4">
        <v>8</v>
      </c>
      <c r="Y185" s="4">
        <v>9</v>
      </c>
      <c r="AA185" s="6">
        <v>3</v>
      </c>
      <c r="AB185" s="3">
        <v>2</v>
      </c>
      <c r="AC185" s="11">
        <v>2</v>
      </c>
      <c r="AD185" s="6">
        <v>2</v>
      </c>
      <c r="AE185" s="6">
        <v>3</v>
      </c>
      <c r="AF185" s="6">
        <v>2</v>
      </c>
      <c r="AG185" s="1">
        <v>4</v>
      </c>
      <c r="AH185" s="3">
        <v>1</v>
      </c>
      <c r="AJ185" s="4">
        <v>1</v>
      </c>
      <c r="AK185" s="4">
        <v>2</v>
      </c>
      <c r="AN185" s="3">
        <v>3</v>
      </c>
      <c r="AO185" s="10">
        <v>3</v>
      </c>
      <c r="AP185" s="3">
        <v>1</v>
      </c>
      <c r="AT185" s="4">
        <v>5</v>
      </c>
      <c r="AX185" s="28"/>
      <c r="AY185" s="4">
        <v>1</v>
      </c>
      <c r="BC185" s="4">
        <v>5</v>
      </c>
      <c r="BF185" s="4">
        <v>8</v>
      </c>
      <c r="BH185" s="4"/>
      <c r="BJ185" s="6">
        <v>2</v>
      </c>
      <c r="BK185" s="1">
        <v>1</v>
      </c>
      <c r="BL185" s="6">
        <v>1</v>
      </c>
      <c r="BN185" s="11">
        <v>1</v>
      </c>
      <c r="BP185" s="11">
        <v>4</v>
      </c>
      <c r="BR185" s="11">
        <v>2</v>
      </c>
      <c r="BU185" s="3">
        <v>2</v>
      </c>
      <c r="BV185" s="6">
        <v>1</v>
      </c>
      <c r="BW185" s="1">
        <v>1</v>
      </c>
      <c r="BX185" s="6">
        <v>5</v>
      </c>
      <c r="BY185" s="1">
        <v>1</v>
      </c>
      <c r="BZ185" s="6">
        <v>1</v>
      </c>
      <c r="CA185" s="1">
        <v>3</v>
      </c>
      <c r="CB185" s="6" t="s">
        <v>34</v>
      </c>
      <c r="CC185" s="6" t="s">
        <v>49</v>
      </c>
      <c r="CD185" s="1" t="s">
        <v>51</v>
      </c>
      <c r="CE185" s="1">
        <v>2</v>
      </c>
    </row>
    <row r="186" spans="1:83" ht="12.75">
      <c r="A186" s="3">
        <v>4</v>
      </c>
      <c r="B186" s="6">
        <v>2</v>
      </c>
      <c r="C186" s="3">
        <v>3</v>
      </c>
      <c r="D186" s="11">
        <v>1</v>
      </c>
      <c r="E186" s="3">
        <v>1</v>
      </c>
      <c r="F186" s="10">
        <v>2</v>
      </c>
      <c r="G186" s="3">
        <v>1</v>
      </c>
      <c r="H186" s="4">
        <v>2</v>
      </c>
      <c r="I186" s="4">
        <v>3</v>
      </c>
      <c r="J186" s="4">
        <v>4</v>
      </c>
      <c r="L186" s="4">
        <v>6</v>
      </c>
      <c r="M186" s="4">
        <v>7</v>
      </c>
      <c r="N186" s="4">
        <v>8</v>
      </c>
      <c r="P186" s="5"/>
      <c r="Q186" s="4">
        <v>1</v>
      </c>
      <c r="V186" s="4">
        <v>6</v>
      </c>
      <c r="X186" s="4">
        <v>8</v>
      </c>
      <c r="Y186" s="4">
        <v>9</v>
      </c>
      <c r="AA186" s="6">
        <v>2</v>
      </c>
      <c r="AB186" s="3">
        <v>2</v>
      </c>
      <c r="AC186" s="11">
        <v>2</v>
      </c>
      <c r="AD186" s="6">
        <v>7</v>
      </c>
      <c r="AE186" s="6">
        <v>3</v>
      </c>
      <c r="AF186" s="6">
        <v>1</v>
      </c>
      <c r="AH186" s="3">
        <v>1</v>
      </c>
      <c r="AI186" s="4">
        <v>1</v>
      </c>
      <c r="AK186" s="4">
        <v>1</v>
      </c>
      <c r="AN186" s="3">
        <v>3</v>
      </c>
      <c r="AO186" s="10">
        <v>4</v>
      </c>
      <c r="AT186" s="4">
        <v>5</v>
      </c>
      <c r="AX186" s="28"/>
      <c r="AY186" s="4"/>
      <c r="BC186" s="4">
        <v>5</v>
      </c>
      <c r="BD186" s="4">
        <v>6</v>
      </c>
      <c r="BH186" s="4"/>
      <c r="BJ186" s="6">
        <v>2</v>
      </c>
      <c r="BK186" s="1">
        <v>3</v>
      </c>
      <c r="BL186" s="6">
        <v>1</v>
      </c>
      <c r="BM186" s="3">
        <v>2</v>
      </c>
      <c r="BN186" s="11">
        <v>2</v>
      </c>
      <c r="BO186" s="3">
        <v>2</v>
      </c>
      <c r="BP186" s="11">
        <v>3</v>
      </c>
      <c r="BQ186" s="3">
        <v>1</v>
      </c>
      <c r="BR186" s="11">
        <v>1</v>
      </c>
      <c r="BU186" s="3">
        <v>2</v>
      </c>
      <c r="BV186" s="6">
        <v>1</v>
      </c>
      <c r="BW186" s="1">
        <v>2</v>
      </c>
      <c r="BX186" s="6">
        <v>5</v>
      </c>
      <c r="BY186" s="1">
        <v>1</v>
      </c>
      <c r="BZ186" s="6">
        <v>1</v>
      </c>
      <c r="CA186" s="1">
        <v>3</v>
      </c>
      <c r="CB186" s="6" t="s">
        <v>34</v>
      </c>
      <c r="CC186" s="6" t="s">
        <v>49</v>
      </c>
      <c r="CD186" s="1" t="s">
        <v>51</v>
      </c>
      <c r="CE186" s="1">
        <v>2</v>
      </c>
    </row>
    <row r="187" spans="1:83" ht="12.75">
      <c r="A187" s="3">
        <v>1</v>
      </c>
      <c r="B187" s="6">
        <v>1</v>
      </c>
      <c r="C187" s="3">
        <v>1</v>
      </c>
      <c r="D187" s="11">
        <v>1</v>
      </c>
      <c r="E187" s="3">
        <v>2</v>
      </c>
      <c r="F187" s="10">
        <v>2</v>
      </c>
      <c r="I187" s="4">
        <v>3</v>
      </c>
      <c r="P187" s="5"/>
      <c r="V187" s="4">
        <v>6</v>
      </c>
      <c r="AA187" s="6">
        <v>2</v>
      </c>
      <c r="AB187" s="3">
        <v>2</v>
      </c>
      <c r="AC187" s="11">
        <v>2</v>
      </c>
      <c r="AD187" s="6">
        <v>2</v>
      </c>
      <c r="AE187" s="6">
        <v>1</v>
      </c>
      <c r="AF187" s="6">
        <v>1</v>
      </c>
      <c r="AH187" s="3">
        <v>1</v>
      </c>
      <c r="AI187" s="4">
        <v>1</v>
      </c>
      <c r="AJ187" s="4">
        <v>1</v>
      </c>
      <c r="AK187" s="4">
        <v>2</v>
      </c>
      <c r="AL187" s="4">
        <v>1</v>
      </c>
      <c r="AN187" s="3">
        <v>2</v>
      </c>
      <c r="AO187" s="10">
        <v>2</v>
      </c>
      <c r="AQ187" s="4">
        <v>2</v>
      </c>
      <c r="AX187" s="28"/>
      <c r="AY187" s="4"/>
      <c r="AZ187" s="4">
        <v>2</v>
      </c>
      <c r="BH187" s="4"/>
      <c r="BJ187" s="6">
        <v>1</v>
      </c>
      <c r="BK187" s="1">
        <v>3</v>
      </c>
      <c r="BL187" s="6">
        <v>1</v>
      </c>
      <c r="BM187" s="3">
        <v>3</v>
      </c>
      <c r="BN187" s="11">
        <v>3</v>
      </c>
      <c r="BU187" s="3">
        <v>1</v>
      </c>
      <c r="BV187" s="6">
        <v>1</v>
      </c>
      <c r="BW187" s="1">
        <v>1</v>
      </c>
      <c r="BX187" s="6">
        <v>5</v>
      </c>
      <c r="BY187" s="1">
        <v>1</v>
      </c>
      <c r="BZ187" s="6">
        <v>2</v>
      </c>
      <c r="CA187" s="1">
        <v>6</v>
      </c>
      <c r="CB187" s="6" t="s">
        <v>41</v>
      </c>
      <c r="CC187" s="6" t="s">
        <v>47</v>
      </c>
      <c r="CD187" s="1" t="s">
        <v>56</v>
      </c>
      <c r="CE187" s="1">
        <v>2</v>
      </c>
    </row>
    <row r="188" spans="1:83" ht="12.75">
      <c r="A188" s="3">
        <v>6</v>
      </c>
      <c r="B188" s="6">
        <v>2</v>
      </c>
      <c r="C188" s="3">
        <v>1</v>
      </c>
      <c r="D188" s="11">
        <v>1</v>
      </c>
      <c r="E188" s="3">
        <v>1</v>
      </c>
      <c r="F188" s="10">
        <v>1</v>
      </c>
      <c r="L188" s="4">
        <v>6</v>
      </c>
      <c r="P188" s="5"/>
      <c r="V188" s="4">
        <v>6</v>
      </c>
      <c r="AA188" s="6">
        <v>1</v>
      </c>
      <c r="AB188" s="3">
        <v>1</v>
      </c>
      <c r="AC188" s="11">
        <v>1</v>
      </c>
      <c r="AD188" s="6">
        <v>8</v>
      </c>
      <c r="AE188" s="6">
        <v>1</v>
      </c>
      <c r="AF188" s="6">
        <v>1</v>
      </c>
      <c r="AH188" s="3">
        <v>3</v>
      </c>
      <c r="AI188" s="4">
        <v>3</v>
      </c>
      <c r="AJ188" s="4">
        <v>2</v>
      </c>
      <c r="AK188" s="4">
        <v>1</v>
      </c>
      <c r="AN188" s="3">
        <v>3</v>
      </c>
      <c r="AO188" s="10">
        <v>3</v>
      </c>
      <c r="AX188" s="28"/>
      <c r="AY188" s="4"/>
      <c r="BH188" s="4"/>
      <c r="BJ188" s="6">
        <v>3</v>
      </c>
      <c r="BM188" s="3">
        <v>1</v>
      </c>
      <c r="BN188" s="11">
        <v>1</v>
      </c>
      <c r="BO188" s="3">
        <v>3</v>
      </c>
      <c r="BP188" s="11">
        <v>3</v>
      </c>
      <c r="BQ188" s="3">
        <v>1</v>
      </c>
      <c r="BR188" s="11">
        <v>1</v>
      </c>
      <c r="BU188" s="3">
        <v>1</v>
      </c>
      <c r="BV188" s="6">
        <v>1</v>
      </c>
      <c r="BW188" s="1">
        <v>1</v>
      </c>
      <c r="BX188" s="6">
        <v>4</v>
      </c>
      <c r="BY188" s="1">
        <v>1</v>
      </c>
      <c r="BZ188" s="6">
        <v>2</v>
      </c>
      <c r="CA188" s="1">
        <v>8</v>
      </c>
      <c r="CB188" s="6" t="s">
        <v>41</v>
      </c>
      <c r="CC188" s="6" t="s">
        <v>47</v>
      </c>
      <c r="CD188" s="1" t="s">
        <v>56</v>
      </c>
      <c r="CE188" s="1">
        <v>2</v>
      </c>
    </row>
    <row r="189" spans="1:83" ht="12.75">
      <c r="A189" s="3">
        <v>1</v>
      </c>
      <c r="B189" s="6">
        <v>1</v>
      </c>
      <c r="C189" s="3">
        <v>1</v>
      </c>
      <c r="D189" s="11">
        <v>1</v>
      </c>
      <c r="E189" s="3">
        <v>1</v>
      </c>
      <c r="F189" s="10">
        <v>1</v>
      </c>
      <c r="J189" s="4">
        <v>4</v>
      </c>
      <c r="P189" s="5"/>
      <c r="Q189" s="10">
        <v>1</v>
      </c>
      <c r="AA189" s="6">
        <v>2</v>
      </c>
      <c r="AB189" s="3">
        <v>2</v>
      </c>
      <c r="AC189" s="11">
        <v>2</v>
      </c>
      <c r="AD189" s="6">
        <v>3</v>
      </c>
      <c r="AE189" s="6">
        <v>1</v>
      </c>
      <c r="AF189" s="6">
        <v>3</v>
      </c>
      <c r="AG189" s="1">
        <v>1</v>
      </c>
      <c r="AH189" s="3">
        <v>1</v>
      </c>
      <c r="AI189" s="4">
        <v>1</v>
      </c>
      <c r="AL189" s="4">
        <v>5</v>
      </c>
      <c r="AN189" s="3">
        <v>2</v>
      </c>
      <c r="AO189" s="10">
        <v>2</v>
      </c>
      <c r="AT189" s="4">
        <v>5</v>
      </c>
      <c r="AX189" s="28"/>
      <c r="AY189" s="4"/>
      <c r="AZ189" s="4">
        <v>2</v>
      </c>
      <c r="BH189" s="4"/>
      <c r="BJ189" s="6">
        <v>2</v>
      </c>
      <c r="BK189" s="1">
        <v>3</v>
      </c>
      <c r="BL189" s="6">
        <v>2</v>
      </c>
      <c r="BM189" s="3">
        <v>2</v>
      </c>
      <c r="BN189" s="11">
        <v>2</v>
      </c>
      <c r="BO189" s="3">
        <v>1</v>
      </c>
      <c r="BP189" s="11">
        <v>1</v>
      </c>
      <c r="BQ189" s="3">
        <v>2</v>
      </c>
      <c r="BR189" s="11">
        <v>2</v>
      </c>
      <c r="BU189" s="3">
        <v>1</v>
      </c>
      <c r="BV189" s="6">
        <v>1</v>
      </c>
      <c r="BW189" s="1">
        <v>1</v>
      </c>
      <c r="BX189" s="6">
        <v>5</v>
      </c>
      <c r="BY189" s="1">
        <v>1</v>
      </c>
      <c r="BZ189" s="6">
        <v>2</v>
      </c>
      <c r="CA189" s="1">
        <v>6</v>
      </c>
      <c r="CB189" s="6" t="s">
        <v>41</v>
      </c>
      <c r="CC189" s="6" t="s">
        <v>47</v>
      </c>
      <c r="CD189" s="1" t="s">
        <v>56</v>
      </c>
      <c r="CE189" s="1">
        <v>2</v>
      </c>
    </row>
    <row r="190" spans="1:83" ht="12.75">
      <c r="A190" s="3">
        <v>1</v>
      </c>
      <c r="B190" s="6">
        <v>3</v>
      </c>
      <c r="C190" s="3">
        <v>2</v>
      </c>
      <c r="D190" s="11">
        <v>2</v>
      </c>
      <c r="E190" s="3">
        <v>1</v>
      </c>
      <c r="F190" s="10">
        <v>2</v>
      </c>
      <c r="G190" s="3">
        <v>1</v>
      </c>
      <c r="P190" s="5"/>
      <c r="Q190" s="4"/>
      <c r="Y190" s="4">
        <v>9</v>
      </c>
      <c r="AA190" s="6">
        <v>2</v>
      </c>
      <c r="AB190" s="3">
        <v>2</v>
      </c>
      <c r="AC190" s="11">
        <v>2</v>
      </c>
      <c r="AD190" s="6">
        <v>1</v>
      </c>
      <c r="AE190" s="6">
        <v>1</v>
      </c>
      <c r="AF190" s="6">
        <v>2</v>
      </c>
      <c r="AG190" s="1">
        <v>1</v>
      </c>
      <c r="AH190" s="3">
        <v>3</v>
      </c>
      <c r="AI190" s="4">
        <v>3</v>
      </c>
      <c r="AJ190" s="4">
        <v>1</v>
      </c>
      <c r="AK190" s="4">
        <v>1</v>
      </c>
      <c r="AL190" s="4">
        <v>2</v>
      </c>
      <c r="AN190" s="3">
        <v>2</v>
      </c>
      <c r="AO190" s="10">
        <v>2</v>
      </c>
      <c r="AP190" s="3">
        <v>1</v>
      </c>
      <c r="AX190" s="28"/>
      <c r="AY190" s="4">
        <v>1</v>
      </c>
      <c r="BH190" s="4"/>
      <c r="BJ190" s="6">
        <v>1</v>
      </c>
      <c r="BK190" s="1">
        <v>1</v>
      </c>
      <c r="BL190" s="6">
        <v>1</v>
      </c>
      <c r="BM190" s="3">
        <v>2</v>
      </c>
      <c r="BN190" s="11">
        <v>1</v>
      </c>
      <c r="BO190" s="3">
        <v>1</v>
      </c>
      <c r="BP190" s="11">
        <v>1</v>
      </c>
      <c r="BQ190" s="3">
        <v>1</v>
      </c>
      <c r="BR190" s="11">
        <v>1</v>
      </c>
      <c r="BU190" s="3">
        <v>1</v>
      </c>
      <c r="BV190" s="6">
        <v>1</v>
      </c>
      <c r="BW190" s="1">
        <v>1</v>
      </c>
      <c r="BX190" s="6">
        <v>5</v>
      </c>
      <c r="BY190" s="1">
        <v>1</v>
      </c>
      <c r="BZ190" s="6">
        <v>2</v>
      </c>
      <c r="CA190" s="1">
        <v>9</v>
      </c>
      <c r="CB190" s="6" t="s">
        <v>41</v>
      </c>
      <c r="CC190" s="6" t="s">
        <v>47</v>
      </c>
      <c r="CD190" s="1" t="s">
        <v>56</v>
      </c>
      <c r="CE190" s="1">
        <v>2</v>
      </c>
    </row>
    <row r="191" spans="1:83" ht="12.75">
      <c r="A191" s="3">
        <v>5</v>
      </c>
      <c r="B191" s="6">
        <v>1</v>
      </c>
      <c r="C191" s="3">
        <v>1</v>
      </c>
      <c r="D191" s="11">
        <v>1</v>
      </c>
      <c r="E191" s="3">
        <v>3</v>
      </c>
      <c r="F191" s="10">
        <v>3</v>
      </c>
      <c r="J191" s="4">
        <v>4</v>
      </c>
      <c r="P191" s="5"/>
      <c r="V191" s="4">
        <v>6</v>
      </c>
      <c r="AA191" s="6">
        <v>1</v>
      </c>
      <c r="AB191" s="3">
        <v>1</v>
      </c>
      <c r="AC191" s="11">
        <v>1</v>
      </c>
      <c r="AD191" s="6">
        <v>2</v>
      </c>
      <c r="AE191" s="6">
        <v>3</v>
      </c>
      <c r="AF191" s="6">
        <v>1</v>
      </c>
      <c r="AH191" s="3">
        <v>1</v>
      </c>
      <c r="AI191" s="4">
        <v>1</v>
      </c>
      <c r="AK191" s="4">
        <v>1</v>
      </c>
      <c r="AN191" s="3">
        <v>3</v>
      </c>
      <c r="AO191" s="10">
        <v>2</v>
      </c>
      <c r="AQ191" s="4">
        <v>2</v>
      </c>
      <c r="AX191" s="28"/>
      <c r="AY191" s="4"/>
      <c r="BH191" s="4"/>
      <c r="BJ191" s="6">
        <v>1</v>
      </c>
      <c r="BK191" s="1">
        <v>2</v>
      </c>
      <c r="BL191" s="6">
        <v>1</v>
      </c>
      <c r="BM191" s="3">
        <v>3</v>
      </c>
      <c r="BN191" s="11">
        <v>3</v>
      </c>
      <c r="BU191" s="3">
        <v>1</v>
      </c>
      <c r="BV191" s="6">
        <v>1</v>
      </c>
      <c r="BW191" s="1">
        <v>2</v>
      </c>
      <c r="BX191" s="6">
        <v>5</v>
      </c>
      <c r="BY191" s="1">
        <v>1</v>
      </c>
      <c r="BZ191" s="6">
        <v>2</v>
      </c>
      <c r="CA191" s="1">
        <v>6</v>
      </c>
      <c r="CB191" s="6" t="s">
        <v>41</v>
      </c>
      <c r="CC191" s="6" t="s">
        <v>47</v>
      </c>
      <c r="CD191" s="1" t="s">
        <v>56</v>
      </c>
      <c r="CE191" s="1">
        <v>2</v>
      </c>
    </row>
    <row r="192" spans="1:83" ht="12.75">
      <c r="A192" s="3">
        <v>6</v>
      </c>
      <c r="B192" s="6">
        <v>2</v>
      </c>
      <c r="C192" s="3">
        <v>1</v>
      </c>
      <c r="D192" s="11">
        <v>1</v>
      </c>
      <c r="E192" s="3">
        <v>3</v>
      </c>
      <c r="F192" s="10">
        <v>3</v>
      </c>
      <c r="L192" s="4">
        <v>6</v>
      </c>
      <c r="P192" s="5"/>
      <c r="V192" s="4">
        <v>6</v>
      </c>
      <c r="AA192" s="6">
        <v>1</v>
      </c>
      <c r="AB192" s="3">
        <v>1</v>
      </c>
      <c r="AC192" s="11">
        <v>1</v>
      </c>
      <c r="AD192" s="6">
        <v>8</v>
      </c>
      <c r="AE192" s="6">
        <v>1</v>
      </c>
      <c r="AF192" s="6">
        <v>1</v>
      </c>
      <c r="AI192" s="4">
        <v>1</v>
      </c>
      <c r="AJ192" s="4">
        <v>2</v>
      </c>
      <c r="AK192" s="4">
        <v>2</v>
      </c>
      <c r="AN192" s="3">
        <v>3</v>
      </c>
      <c r="AO192" s="10">
        <v>6</v>
      </c>
      <c r="AX192" s="28"/>
      <c r="AY192" s="4"/>
      <c r="BH192" s="4"/>
      <c r="BJ192" s="6">
        <v>3</v>
      </c>
      <c r="BM192" s="3">
        <v>3</v>
      </c>
      <c r="BN192" s="11">
        <v>3</v>
      </c>
      <c r="BU192" s="3">
        <v>2</v>
      </c>
      <c r="BV192" s="6">
        <v>2</v>
      </c>
      <c r="BW192" s="1">
        <v>3</v>
      </c>
      <c r="BX192" s="6">
        <v>3</v>
      </c>
      <c r="BY192" s="1">
        <v>1</v>
      </c>
      <c r="BZ192" s="6">
        <v>1</v>
      </c>
      <c r="CA192" s="1">
        <v>5</v>
      </c>
      <c r="CB192" s="6" t="s">
        <v>41</v>
      </c>
      <c r="CC192" s="6" t="s">
        <v>47</v>
      </c>
      <c r="CD192" s="1" t="s">
        <v>56</v>
      </c>
      <c r="CE192" s="1">
        <v>2</v>
      </c>
    </row>
    <row r="193" spans="1:83" ht="12.75">
      <c r="A193" s="3">
        <v>2</v>
      </c>
      <c r="B193" s="6">
        <v>1</v>
      </c>
      <c r="C193" s="3">
        <v>1</v>
      </c>
      <c r="D193" s="11">
        <v>1</v>
      </c>
      <c r="E193" s="3">
        <v>3</v>
      </c>
      <c r="F193" s="10">
        <v>3</v>
      </c>
      <c r="L193" s="4">
        <v>6</v>
      </c>
      <c r="P193" s="5"/>
      <c r="Q193" s="4"/>
      <c r="V193" s="4">
        <v>6</v>
      </c>
      <c r="AA193" s="6">
        <v>1</v>
      </c>
      <c r="AB193" s="3">
        <v>2</v>
      </c>
      <c r="AC193" s="11">
        <v>2</v>
      </c>
      <c r="AD193" s="6">
        <v>7</v>
      </c>
      <c r="AE193" s="6">
        <v>1</v>
      </c>
      <c r="AF193" s="6">
        <v>1</v>
      </c>
      <c r="AH193" s="3">
        <v>2</v>
      </c>
      <c r="AI193" s="4">
        <v>2</v>
      </c>
      <c r="AJ193" s="4">
        <v>1</v>
      </c>
      <c r="AK193" s="4">
        <v>1</v>
      </c>
      <c r="AL193" s="4">
        <v>2</v>
      </c>
      <c r="AN193" s="3">
        <v>3</v>
      </c>
      <c r="AO193" s="10">
        <v>3</v>
      </c>
      <c r="AQ193" s="4">
        <v>2</v>
      </c>
      <c r="AX193" s="28"/>
      <c r="AY193" s="4"/>
      <c r="AZ193" s="4">
        <v>2</v>
      </c>
      <c r="BH193" s="4"/>
      <c r="BJ193" s="6">
        <v>1</v>
      </c>
      <c r="BK193" s="1">
        <v>1</v>
      </c>
      <c r="BL193" s="6">
        <v>2</v>
      </c>
      <c r="BM193" s="3">
        <v>2</v>
      </c>
      <c r="BN193" s="11">
        <v>2</v>
      </c>
      <c r="BO193" s="3">
        <v>1</v>
      </c>
      <c r="BP193" s="11">
        <v>1</v>
      </c>
      <c r="BQ193" s="3">
        <v>2</v>
      </c>
      <c r="BR193" s="11">
        <v>2</v>
      </c>
      <c r="BU193" s="3">
        <v>1</v>
      </c>
      <c r="BV193" s="6">
        <v>1</v>
      </c>
      <c r="BW193" s="1">
        <v>2</v>
      </c>
      <c r="BX193" s="6">
        <v>5</v>
      </c>
      <c r="BY193" s="1">
        <v>1</v>
      </c>
      <c r="BZ193" s="6">
        <v>2</v>
      </c>
      <c r="CA193" s="1">
        <v>5</v>
      </c>
      <c r="CB193" s="6" t="s">
        <v>41</v>
      </c>
      <c r="CC193" s="6" t="s">
        <v>47</v>
      </c>
      <c r="CD193" s="1" t="s">
        <v>56</v>
      </c>
      <c r="CE193" s="1">
        <v>2</v>
      </c>
    </row>
    <row r="194" spans="1:83" ht="12.75">
      <c r="A194" s="3">
        <v>2</v>
      </c>
      <c r="B194" s="6">
        <v>3</v>
      </c>
      <c r="C194" s="3">
        <v>1</v>
      </c>
      <c r="D194" s="11">
        <v>1</v>
      </c>
      <c r="E194" s="3">
        <v>4</v>
      </c>
      <c r="F194" s="10">
        <v>4</v>
      </c>
      <c r="P194" s="5">
        <v>10</v>
      </c>
      <c r="Y194" s="4">
        <v>9</v>
      </c>
      <c r="AA194" s="6">
        <v>3</v>
      </c>
      <c r="AB194" s="3">
        <v>3</v>
      </c>
      <c r="AC194" s="11">
        <v>3</v>
      </c>
      <c r="AD194" s="6">
        <v>2</v>
      </c>
      <c r="AE194" s="6">
        <v>1</v>
      </c>
      <c r="AF194" s="6">
        <v>1</v>
      </c>
      <c r="AH194" s="3">
        <v>1</v>
      </c>
      <c r="AI194" s="4">
        <v>2</v>
      </c>
      <c r="AJ194" s="4">
        <v>1</v>
      </c>
      <c r="AK194" s="4">
        <v>2</v>
      </c>
      <c r="AL194" s="4">
        <v>2</v>
      </c>
      <c r="AN194" s="3">
        <v>2</v>
      </c>
      <c r="AO194" s="10">
        <v>2</v>
      </c>
      <c r="AT194" s="4">
        <v>5</v>
      </c>
      <c r="AX194" s="28"/>
      <c r="AY194" s="4"/>
      <c r="AZ194" s="4">
        <v>2</v>
      </c>
      <c r="BH194" s="4"/>
      <c r="BJ194" s="6">
        <v>1</v>
      </c>
      <c r="BK194" s="1">
        <v>2</v>
      </c>
      <c r="BL194" s="6">
        <v>1</v>
      </c>
      <c r="BM194" s="3">
        <v>3</v>
      </c>
      <c r="BN194" s="11">
        <v>3</v>
      </c>
      <c r="BU194" s="3">
        <v>1</v>
      </c>
      <c r="BV194" s="6">
        <v>1</v>
      </c>
      <c r="BW194" s="1">
        <v>2</v>
      </c>
      <c r="BX194" s="6">
        <v>5</v>
      </c>
      <c r="BY194" s="1">
        <v>1</v>
      </c>
      <c r="BZ194" s="6">
        <v>1</v>
      </c>
      <c r="CA194" s="1">
        <v>1</v>
      </c>
      <c r="CB194" s="6" t="s">
        <v>41</v>
      </c>
      <c r="CC194" s="6" t="s">
        <v>48</v>
      </c>
      <c r="CD194" s="1" t="s">
        <v>56</v>
      </c>
      <c r="CE194" s="1">
        <v>2</v>
      </c>
    </row>
    <row r="195" spans="1:83" ht="12.75">
      <c r="A195" s="3">
        <v>5</v>
      </c>
      <c r="B195" s="6">
        <v>1</v>
      </c>
      <c r="C195" s="3">
        <v>1</v>
      </c>
      <c r="D195" s="11">
        <v>1</v>
      </c>
      <c r="E195" s="3">
        <v>3</v>
      </c>
      <c r="F195" s="10">
        <v>3</v>
      </c>
      <c r="O195" s="4">
        <v>9</v>
      </c>
      <c r="P195" s="5"/>
      <c r="Y195" s="4">
        <v>9</v>
      </c>
      <c r="AA195" s="6">
        <v>4</v>
      </c>
      <c r="AB195" s="3">
        <v>4</v>
      </c>
      <c r="AC195" s="11">
        <v>4</v>
      </c>
      <c r="AE195" s="6">
        <v>8</v>
      </c>
      <c r="AF195" s="6">
        <v>3</v>
      </c>
      <c r="AG195" s="1">
        <v>1</v>
      </c>
      <c r="AH195" s="3">
        <v>1</v>
      </c>
      <c r="AI195" s="4">
        <v>2</v>
      </c>
      <c r="AJ195" s="4">
        <v>2</v>
      </c>
      <c r="AK195" s="4">
        <v>1</v>
      </c>
      <c r="AL195" s="4">
        <v>3</v>
      </c>
      <c r="AN195" s="3">
        <v>3</v>
      </c>
      <c r="AO195" s="10">
        <v>2</v>
      </c>
      <c r="AQ195" s="4">
        <v>2</v>
      </c>
      <c r="AX195" s="28"/>
      <c r="AY195" s="4"/>
      <c r="BC195" s="4">
        <v>5</v>
      </c>
      <c r="BH195" s="4"/>
      <c r="BJ195" s="6">
        <v>1</v>
      </c>
      <c r="BK195" s="1">
        <v>1</v>
      </c>
      <c r="BL195" s="6">
        <v>1</v>
      </c>
      <c r="BM195" s="3">
        <v>3</v>
      </c>
      <c r="BN195" s="11">
        <v>3</v>
      </c>
      <c r="BU195" s="3">
        <v>2</v>
      </c>
      <c r="BV195" s="6">
        <v>2</v>
      </c>
      <c r="BW195" s="1">
        <v>1</v>
      </c>
      <c r="BX195" s="6">
        <v>5</v>
      </c>
      <c r="BY195" s="1">
        <v>1</v>
      </c>
      <c r="BZ195" s="6">
        <v>2</v>
      </c>
      <c r="CA195" s="1">
        <v>6</v>
      </c>
      <c r="CB195" s="6" t="s">
        <v>41</v>
      </c>
      <c r="CC195" s="6" t="s">
        <v>47</v>
      </c>
      <c r="CD195" s="1" t="s">
        <v>56</v>
      </c>
      <c r="CE195" s="1">
        <v>2</v>
      </c>
    </row>
    <row r="196" spans="1:83" ht="12.75">
      <c r="A196" s="3">
        <v>2</v>
      </c>
      <c r="B196" s="6">
        <v>2</v>
      </c>
      <c r="C196" s="3">
        <v>2</v>
      </c>
      <c r="D196" s="11">
        <v>1</v>
      </c>
      <c r="E196" s="3">
        <v>1</v>
      </c>
      <c r="F196" s="10">
        <v>3</v>
      </c>
      <c r="G196" s="3">
        <v>1</v>
      </c>
      <c r="H196" s="4">
        <v>2</v>
      </c>
      <c r="P196" s="5"/>
      <c r="V196" s="4">
        <v>6</v>
      </c>
      <c r="W196" s="4">
        <v>7</v>
      </c>
      <c r="X196" s="4">
        <v>8</v>
      </c>
      <c r="AA196" s="6">
        <v>1</v>
      </c>
      <c r="AB196" s="3">
        <v>2</v>
      </c>
      <c r="AC196" s="11">
        <v>1</v>
      </c>
      <c r="AD196" s="6">
        <v>7</v>
      </c>
      <c r="AE196" s="6">
        <v>1</v>
      </c>
      <c r="AF196" s="6">
        <v>1</v>
      </c>
      <c r="AI196" s="4">
        <v>1</v>
      </c>
      <c r="AK196" s="4">
        <v>1</v>
      </c>
      <c r="AN196" s="3">
        <v>2</v>
      </c>
      <c r="AO196" s="10">
        <v>1</v>
      </c>
      <c r="AQ196" s="4">
        <v>2</v>
      </c>
      <c r="AW196" s="4">
        <v>8</v>
      </c>
      <c r="AX196" s="28"/>
      <c r="AY196" s="4"/>
      <c r="AZ196" s="4">
        <v>2</v>
      </c>
      <c r="BF196" s="4">
        <v>8</v>
      </c>
      <c r="BH196" s="4"/>
      <c r="BJ196" s="6">
        <v>3</v>
      </c>
      <c r="BM196" s="3">
        <v>1</v>
      </c>
      <c r="BN196" s="11">
        <v>1</v>
      </c>
      <c r="BO196" s="3">
        <v>3</v>
      </c>
      <c r="BP196" s="11">
        <v>4</v>
      </c>
      <c r="BQ196" s="3">
        <v>1</v>
      </c>
      <c r="BR196" s="11">
        <v>1</v>
      </c>
      <c r="BU196" s="3">
        <v>1</v>
      </c>
      <c r="BV196" s="6">
        <v>1</v>
      </c>
      <c r="BW196" s="1">
        <v>1</v>
      </c>
      <c r="BX196" s="6">
        <v>5</v>
      </c>
      <c r="BY196" s="1">
        <v>1</v>
      </c>
      <c r="BZ196" s="6">
        <v>2</v>
      </c>
      <c r="CA196" s="1">
        <v>4</v>
      </c>
      <c r="CB196" s="6" t="s">
        <v>41</v>
      </c>
      <c r="CC196" s="6" t="s">
        <v>47</v>
      </c>
      <c r="CD196" s="1" t="s">
        <v>56</v>
      </c>
      <c r="CE196" s="1">
        <v>2</v>
      </c>
    </row>
    <row r="197" spans="1:83" ht="12.75">
      <c r="A197" s="3">
        <v>6</v>
      </c>
      <c r="B197" s="6">
        <v>2</v>
      </c>
      <c r="C197" s="3">
        <v>4</v>
      </c>
      <c r="D197" s="11">
        <v>4</v>
      </c>
      <c r="E197" s="3">
        <v>3</v>
      </c>
      <c r="F197" s="10">
        <v>3</v>
      </c>
      <c r="L197" s="4">
        <v>6</v>
      </c>
      <c r="P197" s="5"/>
      <c r="V197" s="4">
        <v>6</v>
      </c>
      <c r="AA197" s="6">
        <v>3</v>
      </c>
      <c r="AB197" s="3">
        <v>3</v>
      </c>
      <c r="AC197" s="11">
        <v>3</v>
      </c>
      <c r="AD197" s="6">
        <v>5</v>
      </c>
      <c r="AE197" s="6">
        <v>4</v>
      </c>
      <c r="AF197" s="6">
        <v>1</v>
      </c>
      <c r="AH197" s="3">
        <v>5</v>
      </c>
      <c r="AI197" s="4">
        <v>2</v>
      </c>
      <c r="AK197" s="4">
        <v>2</v>
      </c>
      <c r="AL197" s="4">
        <v>4</v>
      </c>
      <c r="AN197" s="3">
        <v>2</v>
      </c>
      <c r="AO197" s="10">
        <v>2</v>
      </c>
      <c r="AS197" s="4">
        <v>4</v>
      </c>
      <c r="AX197" s="28"/>
      <c r="AY197" s="4"/>
      <c r="BH197" s="4"/>
      <c r="BJ197" s="6">
        <v>1</v>
      </c>
      <c r="BK197" s="1">
        <v>2</v>
      </c>
      <c r="BL197" s="6">
        <v>2</v>
      </c>
      <c r="BM197" s="3">
        <v>3</v>
      </c>
      <c r="BN197" s="11">
        <v>3</v>
      </c>
      <c r="BU197" s="3">
        <v>1</v>
      </c>
      <c r="BV197" s="6">
        <v>1</v>
      </c>
      <c r="BW197" s="1">
        <v>2</v>
      </c>
      <c r="BX197" s="6">
        <v>5</v>
      </c>
      <c r="BY197" s="1">
        <v>1</v>
      </c>
      <c r="BZ197" s="6">
        <v>2</v>
      </c>
      <c r="CA197" s="1">
        <v>6</v>
      </c>
      <c r="CB197" s="6" t="s">
        <v>41</v>
      </c>
      <c r="CC197" s="6" t="s">
        <v>47</v>
      </c>
      <c r="CD197" s="1" t="s">
        <v>56</v>
      </c>
      <c r="CE197" s="1">
        <v>2</v>
      </c>
    </row>
    <row r="198" spans="1:83" ht="12.75">
      <c r="A198" s="3">
        <v>1</v>
      </c>
      <c r="B198" s="6">
        <v>1</v>
      </c>
      <c r="C198" s="3">
        <v>4</v>
      </c>
      <c r="D198" s="11">
        <v>4</v>
      </c>
      <c r="E198" s="3">
        <v>2</v>
      </c>
      <c r="F198" s="10">
        <v>3</v>
      </c>
      <c r="H198" s="4">
        <v>2</v>
      </c>
      <c r="P198" s="5"/>
      <c r="Q198" s="4"/>
      <c r="S198" s="4">
        <v>3</v>
      </c>
      <c r="U198" s="4">
        <v>5</v>
      </c>
      <c r="AA198" s="6">
        <v>3</v>
      </c>
      <c r="AB198" s="3">
        <v>3</v>
      </c>
      <c r="AC198" s="11">
        <v>2</v>
      </c>
      <c r="AD198" s="6">
        <v>7</v>
      </c>
      <c r="AE198" s="6">
        <v>4</v>
      </c>
      <c r="AF198" s="6">
        <v>2</v>
      </c>
      <c r="AG198" s="1">
        <v>3</v>
      </c>
      <c r="AH198" s="3">
        <v>5</v>
      </c>
      <c r="AI198" s="4">
        <v>5</v>
      </c>
      <c r="AK198" s="4">
        <v>2</v>
      </c>
      <c r="AN198" s="3">
        <v>1</v>
      </c>
      <c r="AO198" s="10">
        <v>2</v>
      </c>
      <c r="AP198" s="3">
        <v>1</v>
      </c>
      <c r="AX198" s="28"/>
      <c r="AY198" s="4"/>
      <c r="BC198" s="4">
        <v>5</v>
      </c>
      <c r="BH198" s="4"/>
      <c r="BJ198" s="6">
        <v>3</v>
      </c>
      <c r="BL198" s="6">
        <v>2</v>
      </c>
      <c r="BM198" s="3">
        <v>2</v>
      </c>
      <c r="BN198" s="11">
        <v>2</v>
      </c>
      <c r="BO198" s="3">
        <v>4</v>
      </c>
      <c r="BP198" s="11">
        <v>4</v>
      </c>
      <c r="BQ198" s="3">
        <v>2</v>
      </c>
      <c r="BU198" s="3">
        <v>3</v>
      </c>
      <c r="BV198" s="6">
        <v>1</v>
      </c>
      <c r="BW198" s="1">
        <v>1</v>
      </c>
      <c r="BX198" s="6">
        <v>5</v>
      </c>
      <c r="BY198" s="1">
        <v>1</v>
      </c>
      <c r="BZ198" s="6">
        <v>1</v>
      </c>
      <c r="CA198" s="1">
        <v>6</v>
      </c>
      <c r="CB198" s="6" t="s">
        <v>41</v>
      </c>
      <c r="CC198" s="6" t="s">
        <v>47</v>
      </c>
      <c r="CD198" s="1" t="s">
        <v>56</v>
      </c>
      <c r="CE198" s="1">
        <v>2</v>
      </c>
    </row>
    <row r="199" spans="1:83" ht="12.75">
      <c r="A199" s="3">
        <v>5</v>
      </c>
      <c r="B199" s="6">
        <v>1</v>
      </c>
      <c r="C199" s="3">
        <v>2</v>
      </c>
      <c r="D199" s="11">
        <v>2</v>
      </c>
      <c r="E199" s="3">
        <v>3</v>
      </c>
      <c r="F199" s="10">
        <v>4</v>
      </c>
      <c r="P199" s="5">
        <v>10</v>
      </c>
      <c r="Q199" s="4"/>
      <c r="Z199" s="5">
        <v>10</v>
      </c>
      <c r="AA199" s="6">
        <v>3</v>
      </c>
      <c r="AB199" s="3">
        <v>3</v>
      </c>
      <c r="AC199" s="11">
        <v>2</v>
      </c>
      <c r="AD199" s="6">
        <v>3</v>
      </c>
      <c r="AE199" s="6">
        <v>1</v>
      </c>
      <c r="AF199" s="6">
        <v>1</v>
      </c>
      <c r="AH199" s="3">
        <v>2</v>
      </c>
      <c r="AI199" s="4">
        <v>2</v>
      </c>
      <c r="AJ199" s="4">
        <v>1</v>
      </c>
      <c r="AK199" s="4">
        <v>1</v>
      </c>
      <c r="AL199" s="4">
        <v>3</v>
      </c>
      <c r="AN199" s="3">
        <v>3</v>
      </c>
      <c r="AO199" s="10">
        <v>3</v>
      </c>
      <c r="AS199" s="4">
        <v>4</v>
      </c>
      <c r="AX199" s="28"/>
      <c r="AY199" s="4"/>
      <c r="AZ199" s="4">
        <v>2</v>
      </c>
      <c r="BH199" s="4"/>
      <c r="BJ199" s="6">
        <v>2</v>
      </c>
      <c r="BK199" s="1">
        <v>1</v>
      </c>
      <c r="BL199" s="6">
        <v>1</v>
      </c>
      <c r="BM199" s="3">
        <v>3</v>
      </c>
      <c r="BN199" s="11">
        <v>3</v>
      </c>
      <c r="BU199" s="3">
        <v>2</v>
      </c>
      <c r="BV199" s="6">
        <v>1</v>
      </c>
      <c r="BW199" s="1">
        <v>2</v>
      </c>
      <c r="BX199" s="6">
        <v>3</v>
      </c>
      <c r="BY199" s="1">
        <v>1</v>
      </c>
      <c r="BZ199" s="6">
        <v>2</v>
      </c>
      <c r="CA199" s="1">
        <v>6</v>
      </c>
      <c r="CB199" s="6" t="s">
        <v>41</v>
      </c>
      <c r="CC199" s="6" t="s">
        <v>47</v>
      </c>
      <c r="CD199" s="1" t="s">
        <v>56</v>
      </c>
      <c r="CE199" s="1">
        <v>2</v>
      </c>
    </row>
    <row r="200" spans="1:83" ht="12.75">
      <c r="A200" s="3">
        <v>1</v>
      </c>
      <c r="B200" s="6">
        <v>3</v>
      </c>
      <c r="C200" s="3">
        <v>1</v>
      </c>
      <c r="D200" s="11">
        <v>1</v>
      </c>
      <c r="E200" s="3">
        <v>4</v>
      </c>
      <c r="F200" s="10">
        <v>4</v>
      </c>
      <c r="H200" s="4">
        <v>2</v>
      </c>
      <c r="P200" s="5"/>
      <c r="Q200" s="10">
        <v>1</v>
      </c>
      <c r="AA200" s="6">
        <v>1</v>
      </c>
      <c r="AB200" s="3">
        <v>2</v>
      </c>
      <c r="AC200" s="11">
        <v>2</v>
      </c>
      <c r="AD200" s="6">
        <v>3</v>
      </c>
      <c r="AE200" s="6">
        <v>1</v>
      </c>
      <c r="AF200" s="6">
        <v>2</v>
      </c>
      <c r="AG200" s="1">
        <v>1</v>
      </c>
      <c r="AH200" s="3">
        <v>2</v>
      </c>
      <c r="AI200" s="4">
        <v>2</v>
      </c>
      <c r="AJ200" s="4">
        <v>1</v>
      </c>
      <c r="AK200" s="4">
        <v>2</v>
      </c>
      <c r="AL200" s="4">
        <v>2</v>
      </c>
      <c r="AN200" s="3">
        <v>3</v>
      </c>
      <c r="AO200" s="10">
        <v>3</v>
      </c>
      <c r="AQ200" s="4">
        <v>2</v>
      </c>
      <c r="AT200" s="4">
        <v>5</v>
      </c>
      <c r="AX200" s="28"/>
      <c r="AY200" s="4"/>
      <c r="AZ200" s="4">
        <v>2</v>
      </c>
      <c r="BC200" s="4">
        <v>5</v>
      </c>
      <c r="BH200" s="4"/>
      <c r="BJ200" s="6">
        <v>3</v>
      </c>
      <c r="BM200" s="3">
        <v>3</v>
      </c>
      <c r="BN200" s="11">
        <v>3</v>
      </c>
      <c r="BU200" s="3">
        <v>1</v>
      </c>
      <c r="BV200" s="6">
        <v>2</v>
      </c>
      <c r="BW200" s="1">
        <v>1</v>
      </c>
      <c r="BX200" s="6">
        <v>3</v>
      </c>
      <c r="BY200" s="1">
        <v>1</v>
      </c>
      <c r="BZ200" s="6">
        <v>2</v>
      </c>
      <c r="CA200" s="1">
        <v>6</v>
      </c>
      <c r="CB200" s="6" t="s">
        <v>34</v>
      </c>
      <c r="CC200" s="6" t="s">
        <v>54</v>
      </c>
      <c r="CD200" s="1" t="s">
        <v>56</v>
      </c>
      <c r="CE200" s="1">
        <v>2</v>
      </c>
    </row>
    <row r="201" spans="1:83" ht="12.75">
      <c r="A201" s="3">
        <v>1</v>
      </c>
      <c r="B201" s="6">
        <v>3</v>
      </c>
      <c r="C201" s="3">
        <v>3</v>
      </c>
      <c r="D201" s="11">
        <v>3</v>
      </c>
      <c r="E201" s="3">
        <v>3</v>
      </c>
      <c r="F201" s="10">
        <v>3</v>
      </c>
      <c r="L201" s="4">
        <v>6</v>
      </c>
      <c r="P201" s="5"/>
      <c r="V201" s="4">
        <v>6</v>
      </c>
      <c r="AA201" s="6">
        <v>3</v>
      </c>
      <c r="AB201" s="3">
        <v>3</v>
      </c>
      <c r="AC201" s="11">
        <v>3</v>
      </c>
      <c r="AD201" s="6">
        <v>3</v>
      </c>
      <c r="AE201" s="6">
        <v>4</v>
      </c>
      <c r="AF201" s="6">
        <v>1</v>
      </c>
      <c r="AI201" s="4">
        <v>2</v>
      </c>
      <c r="AK201" s="4">
        <v>1</v>
      </c>
      <c r="AL201" s="4">
        <v>1</v>
      </c>
      <c r="AN201" s="3">
        <v>1</v>
      </c>
      <c r="AO201" s="10">
        <v>1</v>
      </c>
      <c r="AX201" s="28"/>
      <c r="AY201" s="4"/>
      <c r="BH201" s="4"/>
      <c r="BJ201" s="6">
        <v>2</v>
      </c>
      <c r="BK201" s="1">
        <v>2</v>
      </c>
      <c r="BL201" s="6">
        <v>1</v>
      </c>
      <c r="BM201" s="3">
        <v>3</v>
      </c>
      <c r="BN201" s="11">
        <v>3</v>
      </c>
      <c r="BU201" s="3">
        <v>1</v>
      </c>
      <c r="BV201" s="6">
        <v>1</v>
      </c>
      <c r="BW201" s="1">
        <v>2</v>
      </c>
      <c r="BX201" s="6">
        <v>3</v>
      </c>
      <c r="BY201" s="1">
        <v>1</v>
      </c>
      <c r="BZ201" s="6">
        <v>2</v>
      </c>
      <c r="CA201" s="1">
        <v>6</v>
      </c>
      <c r="CB201" s="6" t="s">
        <v>34</v>
      </c>
      <c r="CC201" s="6" t="s">
        <v>54</v>
      </c>
      <c r="CD201" s="1" t="s">
        <v>56</v>
      </c>
      <c r="CE201" s="1">
        <v>2</v>
      </c>
    </row>
    <row r="202" spans="1:83" ht="12.75">
      <c r="A202" s="3">
        <v>1</v>
      </c>
      <c r="B202" s="6">
        <v>3</v>
      </c>
      <c r="C202" s="3">
        <v>2</v>
      </c>
      <c r="D202" s="11">
        <v>1</v>
      </c>
      <c r="E202" s="3">
        <v>4</v>
      </c>
      <c r="F202" s="10">
        <v>3</v>
      </c>
      <c r="G202" s="3">
        <v>1</v>
      </c>
      <c r="H202" s="4">
        <v>2</v>
      </c>
      <c r="I202" s="4">
        <v>3</v>
      </c>
      <c r="J202" s="4">
        <v>4</v>
      </c>
      <c r="K202" s="4">
        <v>5</v>
      </c>
      <c r="M202" s="4">
        <v>7</v>
      </c>
      <c r="P202" s="5"/>
      <c r="Q202" s="4"/>
      <c r="V202" s="4">
        <v>6</v>
      </c>
      <c r="W202" s="4">
        <v>7</v>
      </c>
      <c r="X202" s="4">
        <v>8</v>
      </c>
      <c r="Y202" s="4">
        <v>9</v>
      </c>
      <c r="AA202" s="6">
        <v>2</v>
      </c>
      <c r="AB202" s="3">
        <v>1</v>
      </c>
      <c r="AC202" s="11">
        <v>1</v>
      </c>
      <c r="AD202" s="6">
        <v>7</v>
      </c>
      <c r="AE202" s="6">
        <v>1</v>
      </c>
      <c r="AF202" s="6">
        <v>1</v>
      </c>
      <c r="AI202" s="4">
        <v>3</v>
      </c>
      <c r="AK202" s="4">
        <v>2</v>
      </c>
      <c r="AL202" s="4">
        <v>4</v>
      </c>
      <c r="AN202" s="3">
        <v>6</v>
      </c>
      <c r="AO202" s="10">
        <v>2</v>
      </c>
      <c r="AX202" s="28"/>
      <c r="AY202" s="4"/>
      <c r="BC202" s="4">
        <v>5</v>
      </c>
      <c r="BH202" s="4"/>
      <c r="BJ202" s="6">
        <v>2</v>
      </c>
      <c r="BK202" s="1">
        <v>1</v>
      </c>
      <c r="BL202" s="6">
        <v>4</v>
      </c>
      <c r="BM202" s="3">
        <v>3</v>
      </c>
      <c r="BN202" s="11">
        <v>3</v>
      </c>
      <c r="BU202" s="3">
        <v>1</v>
      </c>
      <c r="BV202" s="6">
        <v>1</v>
      </c>
      <c r="BW202" s="1">
        <v>1</v>
      </c>
      <c r="BX202" s="6">
        <v>3</v>
      </c>
      <c r="BY202" s="1">
        <v>1</v>
      </c>
      <c r="BZ202" s="6">
        <v>1</v>
      </c>
      <c r="CA202" s="1">
        <v>6</v>
      </c>
      <c r="CB202" s="6" t="s">
        <v>34</v>
      </c>
      <c r="CC202" s="6" t="s">
        <v>54</v>
      </c>
      <c r="CD202" s="1" t="s">
        <v>56</v>
      </c>
      <c r="CE202" s="1">
        <v>2</v>
      </c>
    </row>
    <row r="203" spans="1:83" ht="12.75">
      <c r="A203" s="3">
        <v>3</v>
      </c>
      <c r="B203" s="6">
        <v>2</v>
      </c>
      <c r="C203" s="3">
        <v>1</v>
      </c>
      <c r="D203" s="11">
        <v>1</v>
      </c>
      <c r="E203" s="3">
        <v>4</v>
      </c>
      <c r="F203" s="10">
        <v>4</v>
      </c>
      <c r="G203" s="3">
        <v>1</v>
      </c>
      <c r="H203" s="4">
        <v>3</v>
      </c>
      <c r="J203" s="4">
        <v>4</v>
      </c>
      <c r="L203" s="4">
        <v>6</v>
      </c>
      <c r="P203" s="5"/>
      <c r="Q203" s="10">
        <v>1</v>
      </c>
      <c r="V203" s="4">
        <v>6</v>
      </c>
      <c r="AA203" s="6">
        <v>2</v>
      </c>
      <c r="AB203" s="3">
        <v>2</v>
      </c>
      <c r="AC203" s="11">
        <v>2</v>
      </c>
      <c r="AD203" s="6">
        <v>6</v>
      </c>
      <c r="AE203" s="6">
        <v>8</v>
      </c>
      <c r="AF203" s="6">
        <v>1</v>
      </c>
      <c r="AH203" s="3">
        <v>1</v>
      </c>
      <c r="AI203" s="4">
        <v>1</v>
      </c>
      <c r="AL203" s="4">
        <v>1</v>
      </c>
      <c r="AN203" s="3">
        <v>1</v>
      </c>
      <c r="AO203" s="10">
        <v>1</v>
      </c>
      <c r="AX203" s="28">
        <v>9</v>
      </c>
      <c r="AY203" s="4"/>
      <c r="BG203" s="5">
        <v>9</v>
      </c>
      <c r="BH203" s="4"/>
      <c r="BJ203" s="6">
        <v>3</v>
      </c>
      <c r="BM203" s="3">
        <v>1</v>
      </c>
      <c r="BN203" s="11">
        <v>1</v>
      </c>
      <c r="BO203" s="3">
        <v>1</v>
      </c>
      <c r="BP203" s="11">
        <v>1</v>
      </c>
      <c r="BQ203" s="3">
        <v>2</v>
      </c>
      <c r="BR203" s="11">
        <v>2</v>
      </c>
      <c r="BU203" s="3">
        <v>1</v>
      </c>
      <c r="BV203" s="6">
        <v>1</v>
      </c>
      <c r="BW203" s="1">
        <v>2</v>
      </c>
      <c r="BX203" s="6">
        <v>5</v>
      </c>
      <c r="BY203" s="1">
        <v>1</v>
      </c>
      <c r="BZ203" s="6">
        <v>1</v>
      </c>
      <c r="CA203" s="1">
        <v>3</v>
      </c>
      <c r="CB203" s="6" t="s">
        <v>34</v>
      </c>
      <c r="CC203" s="6" t="s">
        <v>54</v>
      </c>
      <c r="CD203" s="1" t="s">
        <v>56</v>
      </c>
      <c r="CE203" s="1">
        <v>2</v>
      </c>
    </row>
    <row r="204" spans="1:83" ht="12.75">
      <c r="A204" s="3">
        <v>2</v>
      </c>
      <c r="B204" s="6">
        <v>2</v>
      </c>
      <c r="C204" s="3">
        <v>1</v>
      </c>
      <c r="D204" s="11">
        <v>1</v>
      </c>
      <c r="E204" s="3">
        <v>3</v>
      </c>
      <c r="F204" s="10">
        <v>3</v>
      </c>
      <c r="L204" s="4">
        <v>6</v>
      </c>
      <c r="P204" s="5"/>
      <c r="V204" s="4">
        <v>6</v>
      </c>
      <c r="Z204" s="4"/>
      <c r="AA204" s="6">
        <v>1</v>
      </c>
      <c r="AB204" s="3">
        <v>1</v>
      </c>
      <c r="AC204" s="11">
        <v>1</v>
      </c>
      <c r="AD204" s="6">
        <v>2</v>
      </c>
      <c r="AE204" s="6">
        <v>1</v>
      </c>
      <c r="AF204" s="6">
        <v>1</v>
      </c>
      <c r="AH204" s="3">
        <v>2</v>
      </c>
      <c r="AI204" s="4">
        <v>2</v>
      </c>
      <c r="AJ204" s="4">
        <v>1</v>
      </c>
      <c r="AK204" s="4">
        <v>2</v>
      </c>
      <c r="AN204" s="3">
        <v>3</v>
      </c>
      <c r="AO204" s="10">
        <v>2</v>
      </c>
      <c r="AQ204" s="4">
        <v>2</v>
      </c>
      <c r="AX204" s="28"/>
      <c r="AY204" s="4"/>
      <c r="BC204" s="4">
        <v>5</v>
      </c>
      <c r="BH204" s="4"/>
      <c r="BJ204" s="6">
        <v>2</v>
      </c>
      <c r="BK204" s="1">
        <v>3</v>
      </c>
      <c r="BL204" s="6">
        <v>2</v>
      </c>
      <c r="BM204" s="3">
        <v>2</v>
      </c>
      <c r="BN204" s="11">
        <v>2</v>
      </c>
      <c r="BO204" s="3">
        <v>1</v>
      </c>
      <c r="BP204" s="11">
        <v>1</v>
      </c>
      <c r="BQ204" s="3">
        <v>1</v>
      </c>
      <c r="BR204" s="11">
        <v>1</v>
      </c>
      <c r="BU204" s="3">
        <v>4</v>
      </c>
      <c r="BV204" s="6">
        <v>1</v>
      </c>
      <c r="BW204" s="1">
        <v>2</v>
      </c>
      <c r="BX204" s="6">
        <v>5</v>
      </c>
      <c r="BY204" s="1">
        <v>1</v>
      </c>
      <c r="BZ204" s="6">
        <v>2</v>
      </c>
      <c r="CA204" s="1">
        <v>6</v>
      </c>
      <c r="CB204" s="6" t="s">
        <v>34</v>
      </c>
      <c r="CC204" s="6" t="s">
        <v>54</v>
      </c>
      <c r="CD204" s="1" t="s">
        <v>56</v>
      </c>
      <c r="CE204" s="1">
        <v>2</v>
      </c>
    </row>
    <row r="205" spans="1:83" ht="12.75">
      <c r="A205" s="3">
        <v>2</v>
      </c>
      <c r="B205" s="6">
        <v>3</v>
      </c>
      <c r="C205" s="3">
        <v>4</v>
      </c>
      <c r="D205" s="11">
        <v>2</v>
      </c>
      <c r="E205" s="3">
        <v>2</v>
      </c>
      <c r="F205" s="10">
        <v>3</v>
      </c>
      <c r="G205" s="3">
        <v>1</v>
      </c>
      <c r="H205" s="4">
        <v>2</v>
      </c>
      <c r="I205" s="4">
        <v>3</v>
      </c>
      <c r="J205" s="4">
        <v>4</v>
      </c>
      <c r="K205" s="4">
        <v>5</v>
      </c>
      <c r="P205" s="5"/>
      <c r="V205" s="4">
        <v>6</v>
      </c>
      <c r="X205" s="4">
        <v>8</v>
      </c>
      <c r="Y205" s="4">
        <v>9</v>
      </c>
      <c r="Z205" s="4"/>
      <c r="AA205" s="6">
        <v>2</v>
      </c>
      <c r="AB205" s="3">
        <v>2</v>
      </c>
      <c r="AC205" s="11">
        <v>2</v>
      </c>
      <c r="AD205" s="6">
        <v>8</v>
      </c>
      <c r="AE205" s="6">
        <v>1</v>
      </c>
      <c r="AF205" s="6">
        <v>2</v>
      </c>
      <c r="AG205" s="1">
        <v>4</v>
      </c>
      <c r="AH205" s="3">
        <v>2</v>
      </c>
      <c r="AI205" s="4">
        <v>4</v>
      </c>
      <c r="AJ205" s="4">
        <v>3</v>
      </c>
      <c r="AK205" s="4">
        <v>5</v>
      </c>
      <c r="AL205" s="4">
        <v>6</v>
      </c>
      <c r="AN205" s="3">
        <v>3</v>
      </c>
      <c r="AO205" s="10">
        <v>3</v>
      </c>
      <c r="AT205" s="4">
        <v>5</v>
      </c>
      <c r="AX205" s="28"/>
      <c r="AY205" s="4"/>
      <c r="AZ205" s="4">
        <v>2</v>
      </c>
      <c r="BC205" s="4">
        <v>5</v>
      </c>
      <c r="BH205" s="4"/>
      <c r="BJ205" s="6">
        <v>3</v>
      </c>
      <c r="BK205" s="1">
        <v>3</v>
      </c>
      <c r="BL205" s="6">
        <v>2</v>
      </c>
      <c r="BM205" s="3">
        <v>3</v>
      </c>
      <c r="BN205" s="11">
        <v>3</v>
      </c>
      <c r="BQ205" s="3">
        <v>2</v>
      </c>
      <c r="BR205" s="11">
        <v>2</v>
      </c>
      <c r="BU205" s="3">
        <v>1</v>
      </c>
      <c r="BV205" s="6">
        <v>1</v>
      </c>
      <c r="BW205" s="1">
        <v>2</v>
      </c>
      <c r="BX205" s="6">
        <v>5</v>
      </c>
      <c r="BY205" s="1">
        <v>1</v>
      </c>
      <c r="BZ205" s="6">
        <v>1</v>
      </c>
      <c r="CA205" s="1">
        <v>6</v>
      </c>
      <c r="CB205" s="6" t="s">
        <v>34</v>
      </c>
      <c r="CC205" s="6" t="s">
        <v>54</v>
      </c>
      <c r="CD205" s="1" t="s">
        <v>56</v>
      </c>
      <c r="CE205" s="1">
        <v>2</v>
      </c>
    </row>
    <row r="206" spans="1:83" ht="12.75">
      <c r="A206" s="3">
        <v>4</v>
      </c>
      <c r="B206" s="6">
        <v>2</v>
      </c>
      <c r="C206" s="3">
        <v>1</v>
      </c>
      <c r="D206" s="11">
        <v>1</v>
      </c>
      <c r="E206" s="3">
        <v>3</v>
      </c>
      <c r="F206" s="10">
        <v>3</v>
      </c>
      <c r="I206" s="4">
        <v>3</v>
      </c>
      <c r="P206" s="5"/>
      <c r="Q206" s="4">
        <v>1</v>
      </c>
      <c r="AA206" s="6">
        <v>1</v>
      </c>
      <c r="AB206" s="3">
        <v>4</v>
      </c>
      <c r="AC206" s="11">
        <v>1</v>
      </c>
      <c r="AD206" s="6">
        <v>2</v>
      </c>
      <c r="AE206" s="6">
        <v>7</v>
      </c>
      <c r="AF206" s="6">
        <v>1</v>
      </c>
      <c r="AI206" s="4">
        <v>1</v>
      </c>
      <c r="AK206" s="4">
        <v>1</v>
      </c>
      <c r="AL206" s="4">
        <v>1</v>
      </c>
      <c r="AN206" s="3">
        <v>6</v>
      </c>
      <c r="AO206" s="10">
        <v>3</v>
      </c>
      <c r="AX206" s="28"/>
      <c r="AY206" s="4"/>
      <c r="BH206" s="4"/>
      <c r="BJ206" s="6">
        <v>1</v>
      </c>
      <c r="BK206" s="1">
        <v>2</v>
      </c>
      <c r="BL206" s="6">
        <v>2</v>
      </c>
      <c r="BM206" s="3">
        <v>3</v>
      </c>
      <c r="BN206" s="11">
        <v>3</v>
      </c>
      <c r="BU206" s="3">
        <v>1</v>
      </c>
      <c r="BV206" s="6">
        <v>1</v>
      </c>
      <c r="BW206" s="1">
        <v>2</v>
      </c>
      <c r="BX206" s="6">
        <v>5</v>
      </c>
      <c r="BY206" s="1">
        <v>1</v>
      </c>
      <c r="BZ206" s="6">
        <v>2</v>
      </c>
      <c r="CA206" s="1">
        <v>9</v>
      </c>
      <c r="CB206" s="6" t="s">
        <v>34</v>
      </c>
      <c r="CC206" s="6" t="s">
        <v>54</v>
      </c>
      <c r="CD206" s="1" t="s">
        <v>56</v>
      </c>
      <c r="CE206" s="1">
        <v>2</v>
      </c>
    </row>
    <row r="207" spans="1:83" ht="12.75">
      <c r="A207" s="3">
        <v>1</v>
      </c>
      <c r="B207" s="6">
        <v>3</v>
      </c>
      <c r="C207" s="3">
        <v>1</v>
      </c>
      <c r="D207" s="11">
        <v>1</v>
      </c>
      <c r="E207" s="3">
        <v>3</v>
      </c>
      <c r="F207" s="10">
        <v>3</v>
      </c>
      <c r="H207" s="4">
        <v>2</v>
      </c>
      <c r="J207" s="4">
        <v>4</v>
      </c>
      <c r="K207" s="4">
        <v>5</v>
      </c>
      <c r="M207" s="4">
        <v>7</v>
      </c>
      <c r="P207" s="5"/>
      <c r="W207" s="4">
        <v>7</v>
      </c>
      <c r="X207" s="4">
        <v>8</v>
      </c>
      <c r="Y207" s="4">
        <v>9</v>
      </c>
      <c r="AA207" s="6">
        <v>1</v>
      </c>
      <c r="AB207" s="3">
        <v>1</v>
      </c>
      <c r="AC207" s="11">
        <v>1</v>
      </c>
      <c r="AD207" s="6">
        <v>2</v>
      </c>
      <c r="AE207" s="6">
        <v>2</v>
      </c>
      <c r="AF207" s="6">
        <v>1</v>
      </c>
      <c r="AH207" s="3">
        <v>1</v>
      </c>
      <c r="AI207" s="4">
        <v>2</v>
      </c>
      <c r="AK207" s="4">
        <v>1</v>
      </c>
      <c r="AN207" s="3">
        <v>1</v>
      </c>
      <c r="AO207" s="10">
        <v>1</v>
      </c>
      <c r="AP207" s="3">
        <v>1</v>
      </c>
      <c r="AX207" s="28"/>
      <c r="AY207" s="4"/>
      <c r="BF207" s="4">
        <v>8</v>
      </c>
      <c r="BH207" s="4"/>
      <c r="BJ207" s="6">
        <v>3</v>
      </c>
      <c r="BM207" s="3">
        <v>2</v>
      </c>
      <c r="BN207" s="11">
        <v>2</v>
      </c>
      <c r="BO207" s="3">
        <v>1</v>
      </c>
      <c r="BP207" s="11">
        <v>1</v>
      </c>
      <c r="BQ207" s="3">
        <v>1</v>
      </c>
      <c r="BR207" s="11">
        <v>1</v>
      </c>
      <c r="BU207" s="3">
        <v>1</v>
      </c>
      <c r="BV207" s="6">
        <v>1</v>
      </c>
      <c r="BW207" s="1">
        <v>1</v>
      </c>
      <c r="BX207" s="6">
        <v>5</v>
      </c>
      <c r="BY207" s="1">
        <v>1</v>
      </c>
      <c r="BZ207" s="6">
        <v>1</v>
      </c>
      <c r="CA207" s="1">
        <v>3</v>
      </c>
      <c r="CB207" s="6" t="s">
        <v>34</v>
      </c>
      <c r="CC207" s="6" t="s">
        <v>54</v>
      </c>
      <c r="CD207" s="1" t="s">
        <v>56</v>
      </c>
      <c r="CE207" s="1">
        <v>2</v>
      </c>
    </row>
    <row r="208" spans="1:83" ht="12.75">
      <c r="A208" s="3">
        <v>1</v>
      </c>
      <c r="B208" s="6">
        <v>3</v>
      </c>
      <c r="C208" s="3">
        <v>1</v>
      </c>
      <c r="D208" s="11">
        <v>1</v>
      </c>
      <c r="E208" s="3">
        <v>1</v>
      </c>
      <c r="F208" s="10">
        <v>3</v>
      </c>
      <c r="H208" s="4">
        <v>2</v>
      </c>
      <c r="P208" s="5"/>
      <c r="Q208" s="4"/>
      <c r="Z208" s="5">
        <v>10</v>
      </c>
      <c r="AA208" s="6">
        <v>3</v>
      </c>
      <c r="AB208" s="3">
        <v>3</v>
      </c>
      <c r="AC208" s="11">
        <v>3</v>
      </c>
      <c r="AD208" s="6">
        <v>2</v>
      </c>
      <c r="AE208" s="6">
        <v>3</v>
      </c>
      <c r="AF208" s="6">
        <v>1</v>
      </c>
      <c r="AI208" s="4">
        <v>4</v>
      </c>
      <c r="AK208" s="4">
        <v>2</v>
      </c>
      <c r="AN208" s="3">
        <v>6</v>
      </c>
      <c r="AO208" s="10">
        <v>3</v>
      </c>
      <c r="AX208" s="28"/>
      <c r="AY208" s="4"/>
      <c r="BC208" s="4">
        <v>5</v>
      </c>
      <c r="BH208" s="4"/>
      <c r="BJ208" s="6">
        <v>4</v>
      </c>
      <c r="BK208" s="1">
        <v>3</v>
      </c>
      <c r="BL208" s="6">
        <v>2</v>
      </c>
      <c r="BM208" s="3">
        <v>3</v>
      </c>
      <c r="BN208" s="11">
        <v>3</v>
      </c>
      <c r="BU208" s="3">
        <v>1</v>
      </c>
      <c r="BV208" s="6">
        <v>1</v>
      </c>
      <c r="BW208" s="1">
        <v>2</v>
      </c>
      <c r="BX208" s="6">
        <v>4</v>
      </c>
      <c r="BY208" s="1">
        <v>1</v>
      </c>
      <c r="BZ208" s="6">
        <v>2</v>
      </c>
      <c r="CA208" s="1">
        <v>9</v>
      </c>
      <c r="CB208" s="6" t="s">
        <v>34</v>
      </c>
      <c r="CC208" s="6" t="s">
        <v>54</v>
      </c>
      <c r="CD208" s="1" t="s">
        <v>56</v>
      </c>
      <c r="CE208" s="1">
        <v>2</v>
      </c>
    </row>
    <row r="209" spans="1:83" ht="12.75">
      <c r="A209" s="3">
        <v>2</v>
      </c>
      <c r="B209" s="6">
        <v>2</v>
      </c>
      <c r="C209" s="3">
        <v>4</v>
      </c>
      <c r="D209" s="11">
        <v>4</v>
      </c>
      <c r="E209" s="3">
        <v>5</v>
      </c>
      <c r="F209" s="10">
        <v>5</v>
      </c>
      <c r="L209" s="4">
        <v>6</v>
      </c>
      <c r="P209" s="5"/>
      <c r="Q209" s="4"/>
      <c r="U209" s="4">
        <v>5</v>
      </c>
      <c r="AA209" s="6">
        <v>1</v>
      </c>
      <c r="AB209" s="3">
        <v>1</v>
      </c>
      <c r="AC209" s="11">
        <v>1</v>
      </c>
      <c r="AD209" s="6">
        <v>1</v>
      </c>
      <c r="AE209" s="6">
        <v>3</v>
      </c>
      <c r="AF209" s="6">
        <v>1</v>
      </c>
      <c r="AI209" s="4">
        <v>4</v>
      </c>
      <c r="AN209" s="3">
        <v>6</v>
      </c>
      <c r="AO209" s="10">
        <v>5</v>
      </c>
      <c r="AX209" s="28"/>
      <c r="AY209" s="4"/>
      <c r="AZ209" s="4">
        <v>2</v>
      </c>
      <c r="BA209" s="4">
        <v>3</v>
      </c>
      <c r="BC209" s="4">
        <v>5</v>
      </c>
      <c r="BD209" s="4">
        <v>6</v>
      </c>
      <c r="BE209" s="4">
        <v>7</v>
      </c>
      <c r="BF209" s="4">
        <v>8</v>
      </c>
      <c r="BH209" s="4"/>
      <c r="BJ209" s="6">
        <v>3</v>
      </c>
      <c r="BM209" s="3">
        <v>1</v>
      </c>
      <c r="BN209" s="11">
        <v>1</v>
      </c>
      <c r="BO209" s="3">
        <v>3</v>
      </c>
      <c r="BP209" s="11">
        <v>1</v>
      </c>
      <c r="BQ209" s="3">
        <v>1</v>
      </c>
      <c r="BR209" s="11">
        <v>3</v>
      </c>
      <c r="BU209" s="3">
        <v>1</v>
      </c>
      <c r="BV209" s="6">
        <v>1</v>
      </c>
      <c r="BW209" s="1">
        <v>1</v>
      </c>
      <c r="BX209" s="6">
        <v>5</v>
      </c>
      <c r="BY209" s="1">
        <v>1</v>
      </c>
      <c r="BZ209" s="6">
        <v>2</v>
      </c>
      <c r="CA209" s="1">
        <v>7</v>
      </c>
      <c r="CB209" s="6" t="s">
        <v>34</v>
      </c>
      <c r="CC209" s="6" t="s">
        <v>54</v>
      </c>
      <c r="CD209" s="1" t="s">
        <v>56</v>
      </c>
      <c r="CE209" s="1">
        <v>2</v>
      </c>
    </row>
    <row r="210" spans="1:83" ht="12.75">
      <c r="A210" s="3">
        <v>1</v>
      </c>
      <c r="B210" s="6">
        <v>2</v>
      </c>
      <c r="C210" s="3">
        <v>1</v>
      </c>
      <c r="D210" s="11">
        <v>1</v>
      </c>
      <c r="E210" s="3">
        <v>1</v>
      </c>
      <c r="F210" s="10">
        <v>1</v>
      </c>
      <c r="G210" s="3">
        <v>1</v>
      </c>
      <c r="H210" s="4">
        <v>2</v>
      </c>
      <c r="I210" s="4">
        <v>3</v>
      </c>
      <c r="J210" s="4">
        <v>4</v>
      </c>
      <c r="K210" s="4">
        <v>5</v>
      </c>
      <c r="P210" s="5"/>
      <c r="Q210" s="4">
        <v>1</v>
      </c>
      <c r="V210" s="4">
        <v>6</v>
      </c>
      <c r="W210" s="4">
        <v>7</v>
      </c>
      <c r="X210" s="4">
        <v>8</v>
      </c>
      <c r="Y210" s="4">
        <v>9</v>
      </c>
      <c r="AA210" s="6">
        <v>1</v>
      </c>
      <c r="AB210" s="3">
        <v>1</v>
      </c>
      <c r="AC210" s="11">
        <v>1</v>
      </c>
      <c r="AD210" s="6">
        <v>2</v>
      </c>
      <c r="AE210" s="6">
        <v>1</v>
      </c>
      <c r="AF210" s="6">
        <v>1</v>
      </c>
      <c r="AI210" s="4">
        <v>2</v>
      </c>
      <c r="AK210" s="4">
        <v>1</v>
      </c>
      <c r="AL210" s="4">
        <v>1</v>
      </c>
      <c r="AN210" s="3">
        <v>2</v>
      </c>
      <c r="AO210" s="10">
        <v>2</v>
      </c>
      <c r="AX210" s="28"/>
      <c r="AY210" s="4"/>
      <c r="BC210" s="4">
        <v>5</v>
      </c>
      <c r="BH210" s="4"/>
      <c r="BJ210" s="6">
        <v>2</v>
      </c>
      <c r="BK210" s="1">
        <v>2</v>
      </c>
      <c r="BL210" s="6">
        <v>1</v>
      </c>
      <c r="BM210" s="3">
        <v>3</v>
      </c>
      <c r="BN210" s="11">
        <v>2</v>
      </c>
      <c r="BP210" s="11">
        <v>3</v>
      </c>
      <c r="BR210" s="11">
        <v>1</v>
      </c>
      <c r="BU210" s="3">
        <v>2</v>
      </c>
      <c r="BV210" s="6">
        <v>1</v>
      </c>
      <c r="BW210" s="1">
        <v>1</v>
      </c>
      <c r="BX210" s="6">
        <v>5</v>
      </c>
      <c r="BY210" s="1">
        <v>1</v>
      </c>
      <c r="BZ210" s="6">
        <v>2</v>
      </c>
      <c r="CA210" s="1">
        <v>9</v>
      </c>
      <c r="CB210" s="6" t="s">
        <v>34</v>
      </c>
      <c r="CC210" s="6" t="s">
        <v>54</v>
      </c>
      <c r="CD210" s="1" t="s">
        <v>56</v>
      </c>
      <c r="CE210" s="1">
        <v>2</v>
      </c>
    </row>
    <row r="211" spans="1:83" ht="12.75">
      <c r="A211" s="3">
        <v>1</v>
      </c>
      <c r="B211" s="6">
        <v>2</v>
      </c>
      <c r="C211" s="3">
        <v>1</v>
      </c>
      <c r="D211" s="11">
        <v>1</v>
      </c>
      <c r="E211" s="3">
        <v>4</v>
      </c>
      <c r="F211" s="10">
        <v>4</v>
      </c>
      <c r="L211" s="4">
        <v>6</v>
      </c>
      <c r="O211" s="4">
        <v>9</v>
      </c>
      <c r="P211" s="5"/>
      <c r="R211" s="4">
        <v>2</v>
      </c>
      <c r="X211" s="4">
        <v>8</v>
      </c>
      <c r="Y211" s="4">
        <v>9</v>
      </c>
      <c r="AA211" s="6">
        <v>1</v>
      </c>
      <c r="AB211" s="3">
        <v>1</v>
      </c>
      <c r="AC211" s="11">
        <v>1</v>
      </c>
      <c r="AD211" s="6">
        <v>7</v>
      </c>
      <c r="AE211" s="6">
        <v>6</v>
      </c>
      <c r="AF211" s="6">
        <v>1</v>
      </c>
      <c r="AI211" s="4">
        <v>2</v>
      </c>
      <c r="AK211" s="4">
        <v>1</v>
      </c>
      <c r="AL211" s="4">
        <v>1</v>
      </c>
      <c r="AN211" s="3">
        <v>2</v>
      </c>
      <c r="AO211" s="10">
        <v>2</v>
      </c>
      <c r="AX211" s="28"/>
      <c r="AY211" s="4"/>
      <c r="BG211" s="5">
        <v>9</v>
      </c>
      <c r="BH211" s="4"/>
      <c r="BJ211" s="6">
        <v>1</v>
      </c>
      <c r="BK211" s="1">
        <v>1</v>
      </c>
      <c r="BL211" s="6">
        <v>2</v>
      </c>
      <c r="BM211" s="3">
        <v>3</v>
      </c>
      <c r="BN211" s="11">
        <v>3</v>
      </c>
      <c r="BU211" s="3">
        <v>1</v>
      </c>
      <c r="BV211" s="6">
        <v>2</v>
      </c>
      <c r="BW211" s="1">
        <v>1</v>
      </c>
      <c r="BX211" s="6">
        <v>5</v>
      </c>
      <c r="BY211" s="1">
        <v>1</v>
      </c>
      <c r="BZ211" s="6">
        <v>2</v>
      </c>
      <c r="CA211" s="1">
        <v>6</v>
      </c>
      <c r="CB211" s="6" t="s">
        <v>34</v>
      </c>
      <c r="CC211" s="6" t="s">
        <v>54</v>
      </c>
      <c r="CD211" s="1" t="s">
        <v>56</v>
      </c>
      <c r="CE211" s="1">
        <v>2</v>
      </c>
    </row>
    <row r="212" spans="1:83" ht="12.75">
      <c r="A212" s="3">
        <v>6</v>
      </c>
      <c r="B212" s="6">
        <v>2</v>
      </c>
      <c r="C212" s="3">
        <v>1</v>
      </c>
      <c r="D212" s="11">
        <v>1</v>
      </c>
      <c r="E212" s="3">
        <v>5</v>
      </c>
      <c r="F212" s="10">
        <v>2</v>
      </c>
      <c r="I212" s="4">
        <v>3</v>
      </c>
      <c r="J212" s="4">
        <v>4</v>
      </c>
      <c r="P212" s="5"/>
      <c r="Q212" s="10">
        <v>1</v>
      </c>
      <c r="V212" s="4">
        <v>6</v>
      </c>
      <c r="W212" s="4">
        <v>7</v>
      </c>
      <c r="X212" s="4">
        <v>8</v>
      </c>
      <c r="Y212" s="4">
        <v>9</v>
      </c>
      <c r="Z212" s="4"/>
      <c r="AA212" s="6">
        <v>2</v>
      </c>
      <c r="AB212" s="3">
        <v>2</v>
      </c>
      <c r="AC212" s="11">
        <v>2</v>
      </c>
      <c r="AD212" s="6">
        <v>8</v>
      </c>
      <c r="AE212" s="6">
        <v>5</v>
      </c>
      <c r="AF212" s="6">
        <v>1</v>
      </c>
      <c r="AI212" s="4">
        <v>1</v>
      </c>
      <c r="AK212" s="4">
        <v>2</v>
      </c>
      <c r="AL212" s="4">
        <v>20</v>
      </c>
      <c r="AN212" s="3">
        <v>6</v>
      </c>
      <c r="AO212" s="10">
        <v>6</v>
      </c>
      <c r="AX212" s="28"/>
      <c r="AY212" s="4"/>
      <c r="BG212" s="5">
        <v>9</v>
      </c>
      <c r="BH212" s="4"/>
      <c r="BJ212" s="6">
        <v>3</v>
      </c>
      <c r="BM212" s="3">
        <v>3</v>
      </c>
      <c r="BN212" s="11">
        <v>3</v>
      </c>
      <c r="BU212" s="3">
        <v>1</v>
      </c>
      <c r="BV212" s="6">
        <v>1</v>
      </c>
      <c r="BW212" s="1">
        <v>2</v>
      </c>
      <c r="BX212" s="6">
        <v>5</v>
      </c>
      <c r="BY212" s="1">
        <v>1</v>
      </c>
      <c r="BZ212" s="6">
        <v>1</v>
      </c>
      <c r="CA212" s="1">
        <v>9</v>
      </c>
      <c r="CB212" s="6" t="s">
        <v>34</v>
      </c>
      <c r="CC212" s="6" t="s">
        <v>54</v>
      </c>
      <c r="CD212" s="1" t="s">
        <v>56</v>
      </c>
      <c r="CE212" s="1">
        <v>2</v>
      </c>
    </row>
    <row r="213" spans="1:83" ht="12.75">
      <c r="A213" s="3">
        <v>3</v>
      </c>
      <c r="B213" s="6">
        <v>1</v>
      </c>
      <c r="C213" s="3">
        <v>1</v>
      </c>
      <c r="D213" s="11">
        <v>2</v>
      </c>
      <c r="E213" s="3">
        <v>3</v>
      </c>
      <c r="F213" s="10">
        <v>3</v>
      </c>
      <c r="G213" s="3">
        <v>1</v>
      </c>
      <c r="H213" s="4">
        <v>2</v>
      </c>
      <c r="I213" s="4">
        <v>3</v>
      </c>
      <c r="L213" s="4">
        <v>6</v>
      </c>
      <c r="M213" s="4">
        <v>7</v>
      </c>
      <c r="P213" s="5"/>
      <c r="Q213" s="4"/>
      <c r="Z213" s="5">
        <v>10</v>
      </c>
      <c r="AA213" s="6">
        <v>1</v>
      </c>
      <c r="AB213" s="3">
        <v>1</v>
      </c>
      <c r="AC213" s="11">
        <v>1</v>
      </c>
      <c r="AD213" s="6">
        <v>2</v>
      </c>
      <c r="AE213" s="6">
        <v>1</v>
      </c>
      <c r="AF213" s="6">
        <v>1</v>
      </c>
      <c r="AH213" s="3">
        <v>2</v>
      </c>
      <c r="AI213" s="4">
        <v>2</v>
      </c>
      <c r="AJ213" s="4">
        <v>2</v>
      </c>
      <c r="AK213" s="4">
        <v>2</v>
      </c>
      <c r="AL213" s="4">
        <v>2</v>
      </c>
      <c r="AN213" s="3">
        <v>2</v>
      </c>
      <c r="AO213" s="10">
        <v>2</v>
      </c>
      <c r="AX213" s="28"/>
      <c r="AY213" s="4">
        <v>1</v>
      </c>
      <c r="BC213" s="4">
        <v>5</v>
      </c>
      <c r="BH213" s="4"/>
      <c r="BJ213" s="6">
        <v>1</v>
      </c>
      <c r="BK213" s="1">
        <v>3</v>
      </c>
      <c r="BL213" s="6">
        <v>1</v>
      </c>
      <c r="BM213" s="3">
        <v>2</v>
      </c>
      <c r="BN213" s="11">
        <v>2</v>
      </c>
      <c r="BO213" s="3">
        <v>1</v>
      </c>
      <c r="BP213" s="11">
        <v>1</v>
      </c>
      <c r="BQ213" s="3">
        <v>1</v>
      </c>
      <c r="BR213" s="11">
        <v>1</v>
      </c>
      <c r="BU213" s="3">
        <v>1</v>
      </c>
      <c r="BV213" s="6">
        <v>1</v>
      </c>
      <c r="BW213" s="1">
        <v>2</v>
      </c>
      <c r="BX213" s="6">
        <v>5</v>
      </c>
      <c r="BY213" s="1">
        <v>1</v>
      </c>
      <c r="BZ213" s="6">
        <v>2</v>
      </c>
      <c r="CA213" s="1">
        <v>7</v>
      </c>
      <c r="CB213" s="6" t="s">
        <v>34</v>
      </c>
      <c r="CC213" s="6" t="s">
        <v>54</v>
      </c>
      <c r="CD213" s="1" t="s">
        <v>56</v>
      </c>
      <c r="CE213" s="1">
        <v>2</v>
      </c>
    </row>
    <row r="214" spans="1:83" ht="12.75">
      <c r="A214" s="3">
        <v>4</v>
      </c>
      <c r="B214" s="6">
        <v>3</v>
      </c>
      <c r="C214" s="3">
        <v>1</v>
      </c>
      <c r="D214" s="11">
        <v>1</v>
      </c>
      <c r="E214" s="3">
        <v>1</v>
      </c>
      <c r="F214" s="10">
        <v>1</v>
      </c>
      <c r="H214" s="4">
        <v>2</v>
      </c>
      <c r="I214" s="4">
        <v>3</v>
      </c>
      <c r="J214" s="4">
        <v>4</v>
      </c>
      <c r="K214" s="4">
        <v>5</v>
      </c>
      <c r="P214" s="5"/>
      <c r="Q214" s="4">
        <v>1</v>
      </c>
      <c r="V214" s="4">
        <v>6</v>
      </c>
      <c r="W214" s="4">
        <v>7</v>
      </c>
      <c r="X214" s="4">
        <v>8</v>
      </c>
      <c r="Y214" s="4">
        <v>9</v>
      </c>
      <c r="AA214" s="6">
        <v>3</v>
      </c>
      <c r="AC214" s="11">
        <v>3</v>
      </c>
      <c r="AD214" s="6">
        <v>7</v>
      </c>
      <c r="AE214" s="6">
        <v>1</v>
      </c>
      <c r="AF214" s="6">
        <v>1</v>
      </c>
      <c r="AH214" s="3">
        <v>3</v>
      </c>
      <c r="AI214" s="4">
        <v>3</v>
      </c>
      <c r="AK214" s="4">
        <v>2</v>
      </c>
      <c r="AN214" s="3">
        <v>2</v>
      </c>
      <c r="AO214" s="10">
        <v>2</v>
      </c>
      <c r="AX214" s="28"/>
      <c r="AY214" s="4"/>
      <c r="BH214" s="4"/>
      <c r="BJ214" s="6">
        <v>1</v>
      </c>
      <c r="BK214" s="1">
        <v>1</v>
      </c>
      <c r="BL214" s="6">
        <v>1</v>
      </c>
      <c r="BM214" s="3">
        <v>2</v>
      </c>
      <c r="BN214" s="11">
        <v>2</v>
      </c>
      <c r="BO214" s="3">
        <v>4</v>
      </c>
      <c r="BP214" s="11">
        <v>4</v>
      </c>
      <c r="BQ214" s="3">
        <v>1</v>
      </c>
      <c r="BR214" s="11">
        <v>1</v>
      </c>
      <c r="BU214" s="3">
        <v>1</v>
      </c>
      <c r="BV214" s="6">
        <v>1</v>
      </c>
      <c r="BW214" s="1">
        <v>2</v>
      </c>
      <c r="BX214" s="6">
        <v>5</v>
      </c>
      <c r="BY214" s="1">
        <v>1</v>
      </c>
      <c r="BZ214" s="6">
        <v>1</v>
      </c>
      <c r="CA214" s="1">
        <v>3</v>
      </c>
      <c r="CB214" s="12" t="s">
        <v>36</v>
      </c>
      <c r="CC214" s="6" t="s">
        <v>35</v>
      </c>
      <c r="CD214" s="1" t="s">
        <v>44</v>
      </c>
      <c r="CE214" s="1">
        <v>3</v>
      </c>
    </row>
    <row r="215" spans="1:83" ht="12.75">
      <c r="A215" s="3">
        <v>3</v>
      </c>
      <c r="B215" s="6">
        <v>3</v>
      </c>
      <c r="C215" s="3">
        <v>1</v>
      </c>
      <c r="D215" s="11">
        <v>1</v>
      </c>
      <c r="E215" s="3">
        <v>3</v>
      </c>
      <c r="F215" s="10">
        <v>3</v>
      </c>
      <c r="I215" s="4">
        <v>3</v>
      </c>
      <c r="J215" s="4">
        <v>4</v>
      </c>
      <c r="P215" s="5"/>
      <c r="Q215" s="4">
        <v>1</v>
      </c>
      <c r="R215" s="4">
        <v>2</v>
      </c>
      <c r="U215" s="4">
        <v>5</v>
      </c>
      <c r="V215" s="4">
        <v>6</v>
      </c>
      <c r="W215" s="4">
        <v>7</v>
      </c>
      <c r="X215" s="4">
        <v>8</v>
      </c>
      <c r="Y215" s="4">
        <v>9</v>
      </c>
      <c r="AA215" s="6">
        <v>2</v>
      </c>
      <c r="AB215" s="3">
        <v>2</v>
      </c>
      <c r="AC215" s="11">
        <v>2</v>
      </c>
      <c r="AD215" s="6">
        <v>6</v>
      </c>
      <c r="AE215" s="6">
        <v>1</v>
      </c>
      <c r="AF215" s="6">
        <v>2</v>
      </c>
      <c r="AG215" s="1">
        <v>4</v>
      </c>
      <c r="AI215" s="4">
        <v>1</v>
      </c>
      <c r="AN215" s="3">
        <v>2</v>
      </c>
      <c r="AO215" s="10">
        <v>2</v>
      </c>
      <c r="AX215" s="28"/>
      <c r="AY215" s="4"/>
      <c r="BH215" s="4"/>
      <c r="BJ215" s="6">
        <v>1</v>
      </c>
      <c r="BK215" s="1">
        <v>3</v>
      </c>
      <c r="BL215" s="6">
        <v>2</v>
      </c>
      <c r="BM215" s="3">
        <v>3</v>
      </c>
      <c r="BN215" s="11">
        <v>3</v>
      </c>
      <c r="BQ215" s="3">
        <v>1</v>
      </c>
      <c r="BR215" s="11">
        <v>1</v>
      </c>
      <c r="BU215" s="3">
        <v>2</v>
      </c>
      <c r="BV215" s="6">
        <v>1</v>
      </c>
      <c r="BW215" s="1">
        <v>2</v>
      </c>
      <c r="BX215" s="6">
        <v>5</v>
      </c>
      <c r="BY215" s="1">
        <v>1</v>
      </c>
      <c r="BZ215" s="6">
        <v>1</v>
      </c>
      <c r="CA215" s="1">
        <v>3</v>
      </c>
      <c r="CB215" s="12" t="s">
        <v>41</v>
      </c>
      <c r="CC215" s="6" t="s">
        <v>42</v>
      </c>
      <c r="CD215" s="1" t="s">
        <v>44</v>
      </c>
      <c r="CE215" s="1">
        <v>3</v>
      </c>
    </row>
    <row r="216" spans="1:83" ht="12.75">
      <c r="A216" s="3">
        <v>2</v>
      </c>
      <c r="B216" s="6">
        <v>2</v>
      </c>
      <c r="C216" s="3">
        <v>1</v>
      </c>
      <c r="D216" s="11">
        <v>1</v>
      </c>
      <c r="E216" s="3">
        <v>3</v>
      </c>
      <c r="F216" s="10">
        <v>3</v>
      </c>
      <c r="P216" s="5"/>
      <c r="V216" s="4">
        <v>6</v>
      </c>
      <c r="Y216" s="4">
        <v>9</v>
      </c>
      <c r="AA216" s="6">
        <v>2</v>
      </c>
      <c r="AB216" s="3">
        <v>3</v>
      </c>
      <c r="AC216" s="11">
        <v>3</v>
      </c>
      <c r="AD216" s="6">
        <v>1</v>
      </c>
      <c r="AE216" s="6">
        <v>1</v>
      </c>
      <c r="AF216" s="6">
        <v>3</v>
      </c>
      <c r="AG216" s="1">
        <v>4</v>
      </c>
      <c r="AH216" s="3">
        <v>2</v>
      </c>
      <c r="AI216" s="4">
        <v>2</v>
      </c>
      <c r="AJ216" s="4">
        <v>1</v>
      </c>
      <c r="AK216" s="4">
        <v>1</v>
      </c>
      <c r="AN216" s="3">
        <v>3</v>
      </c>
      <c r="AO216" s="10">
        <v>3</v>
      </c>
      <c r="AQ216" s="4">
        <v>2</v>
      </c>
      <c r="AT216" s="4">
        <v>5</v>
      </c>
      <c r="AW216" s="4">
        <v>8</v>
      </c>
      <c r="AX216" s="28"/>
      <c r="AY216" s="4"/>
      <c r="AZ216" s="4">
        <v>2</v>
      </c>
      <c r="BC216" s="4">
        <v>5</v>
      </c>
      <c r="BF216" s="4">
        <v>8</v>
      </c>
      <c r="BH216" s="4"/>
      <c r="BJ216" s="6">
        <v>2</v>
      </c>
      <c r="BK216" s="1">
        <v>3</v>
      </c>
      <c r="BL216" s="6">
        <v>1</v>
      </c>
      <c r="BM216" s="3">
        <v>3</v>
      </c>
      <c r="BN216" s="11">
        <v>3</v>
      </c>
      <c r="BQ216" s="3">
        <v>2</v>
      </c>
      <c r="BR216" s="11">
        <v>2</v>
      </c>
      <c r="BU216" s="3">
        <v>2</v>
      </c>
      <c r="BV216" s="6">
        <v>1</v>
      </c>
      <c r="BW216" s="1">
        <v>2</v>
      </c>
      <c r="BX216" s="6">
        <v>3</v>
      </c>
      <c r="BY216" s="1">
        <v>1</v>
      </c>
      <c r="BZ216" s="6">
        <v>2</v>
      </c>
      <c r="CA216" s="1">
        <v>8</v>
      </c>
      <c r="CB216" s="12" t="s">
        <v>41</v>
      </c>
      <c r="CC216" s="6" t="s">
        <v>42</v>
      </c>
      <c r="CD216" s="1" t="s">
        <v>44</v>
      </c>
      <c r="CE216" s="1">
        <v>3</v>
      </c>
    </row>
    <row r="217" spans="1:83" ht="12.75">
      <c r="A217" s="3">
        <v>8</v>
      </c>
      <c r="B217" s="6">
        <v>2</v>
      </c>
      <c r="C217" s="3">
        <v>2</v>
      </c>
      <c r="D217" s="11">
        <v>2</v>
      </c>
      <c r="E217" s="3">
        <v>2</v>
      </c>
      <c r="F217" s="10">
        <v>2</v>
      </c>
      <c r="P217" s="5"/>
      <c r="Q217" s="4">
        <v>1</v>
      </c>
      <c r="R217" s="4">
        <v>2</v>
      </c>
      <c r="S217" s="4">
        <v>3</v>
      </c>
      <c r="T217" s="4">
        <v>4</v>
      </c>
      <c r="U217" s="4">
        <v>5</v>
      </c>
      <c r="V217" s="4">
        <v>6</v>
      </c>
      <c r="W217" s="4">
        <v>7</v>
      </c>
      <c r="X217" s="4">
        <v>8</v>
      </c>
      <c r="Y217" s="4">
        <v>9</v>
      </c>
      <c r="AA217" s="6">
        <v>1</v>
      </c>
      <c r="AB217" s="3">
        <v>1</v>
      </c>
      <c r="AC217" s="11">
        <v>1</v>
      </c>
      <c r="AD217" s="6">
        <v>8</v>
      </c>
      <c r="AE217" s="6">
        <v>6</v>
      </c>
      <c r="AF217" s="6">
        <v>1</v>
      </c>
      <c r="AI217" s="4">
        <v>2</v>
      </c>
      <c r="AN217" s="3">
        <v>3</v>
      </c>
      <c r="AO217" s="10">
        <v>3</v>
      </c>
      <c r="AQ217" s="4">
        <v>2</v>
      </c>
      <c r="AT217" s="4">
        <v>5</v>
      </c>
      <c r="AX217" s="28"/>
      <c r="AY217" s="4"/>
      <c r="AZ217" s="4">
        <v>2</v>
      </c>
      <c r="BC217" s="4">
        <v>5</v>
      </c>
      <c r="BH217" s="4"/>
      <c r="BJ217" s="6">
        <v>3</v>
      </c>
      <c r="BM217" s="3">
        <v>3</v>
      </c>
      <c r="BN217" s="11">
        <v>3</v>
      </c>
      <c r="BQ217" s="3">
        <v>1</v>
      </c>
      <c r="BR217" s="11">
        <v>1</v>
      </c>
      <c r="BU217" s="3">
        <v>2</v>
      </c>
      <c r="BV217" s="6">
        <v>1</v>
      </c>
      <c r="BW217" s="1">
        <v>3</v>
      </c>
      <c r="BX217" s="6">
        <v>3</v>
      </c>
      <c r="BY217" s="1">
        <v>1</v>
      </c>
      <c r="BZ217" s="6">
        <v>2</v>
      </c>
      <c r="CA217" s="1">
        <v>6</v>
      </c>
      <c r="CB217" s="12" t="s">
        <v>41</v>
      </c>
      <c r="CC217" s="6" t="s">
        <v>42</v>
      </c>
      <c r="CD217" s="1" t="s">
        <v>44</v>
      </c>
      <c r="CE217" s="1">
        <v>3</v>
      </c>
    </row>
    <row r="218" spans="1:83" ht="12.75">
      <c r="A218" s="3">
        <v>4</v>
      </c>
      <c r="B218" s="6">
        <v>3</v>
      </c>
      <c r="C218" s="3">
        <v>2</v>
      </c>
      <c r="D218" s="11">
        <v>2</v>
      </c>
      <c r="E218" s="3">
        <v>4</v>
      </c>
      <c r="F218" s="10">
        <v>4</v>
      </c>
      <c r="P218" s="5"/>
      <c r="Q218" s="10">
        <v>1</v>
      </c>
      <c r="AA218" s="6">
        <v>1</v>
      </c>
      <c r="AB218" s="3">
        <v>1</v>
      </c>
      <c r="AC218" s="11">
        <v>1</v>
      </c>
      <c r="AD218" s="6">
        <v>2</v>
      </c>
      <c r="AE218" s="6">
        <v>3</v>
      </c>
      <c r="AF218" s="6">
        <v>1</v>
      </c>
      <c r="AI218" s="4">
        <v>1</v>
      </c>
      <c r="AK218" s="4">
        <v>1</v>
      </c>
      <c r="AN218" s="3">
        <v>3</v>
      </c>
      <c r="AO218" s="10">
        <v>3</v>
      </c>
      <c r="AW218" s="4">
        <v>8</v>
      </c>
      <c r="AX218" s="28"/>
      <c r="AY218" s="4"/>
      <c r="BF218" s="4">
        <v>8</v>
      </c>
      <c r="BH218" s="4"/>
      <c r="BJ218" s="6">
        <v>1</v>
      </c>
      <c r="BK218" s="1">
        <v>3</v>
      </c>
      <c r="BL218" s="6">
        <v>1</v>
      </c>
      <c r="BM218" s="3">
        <v>3</v>
      </c>
      <c r="BN218" s="11">
        <v>3</v>
      </c>
      <c r="BQ218" s="3">
        <v>3</v>
      </c>
      <c r="BR218" s="11">
        <v>3</v>
      </c>
      <c r="BU218" s="3">
        <v>1</v>
      </c>
      <c r="BV218" s="6">
        <v>1</v>
      </c>
      <c r="BW218" s="1">
        <v>2</v>
      </c>
      <c r="BX218" s="6">
        <v>4</v>
      </c>
      <c r="BY218" s="1">
        <v>1</v>
      </c>
      <c r="BZ218" s="6">
        <v>2</v>
      </c>
      <c r="CA218" s="1">
        <v>6</v>
      </c>
      <c r="CB218" s="12" t="s">
        <v>41</v>
      </c>
      <c r="CC218" s="6" t="s">
        <v>42</v>
      </c>
      <c r="CD218" s="1" t="s">
        <v>44</v>
      </c>
      <c r="CE218" s="1">
        <v>3</v>
      </c>
    </row>
    <row r="219" spans="1:83" ht="12.75">
      <c r="A219" s="3">
        <v>4</v>
      </c>
      <c r="B219" s="6">
        <v>3</v>
      </c>
      <c r="C219" s="3">
        <v>1</v>
      </c>
      <c r="D219" s="11">
        <v>1</v>
      </c>
      <c r="E219" s="3">
        <v>1</v>
      </c>
      <c r="F219" s="10">
        <v>1</v>
      </c>
      <c r="G219" s="3">
        <v>1</v>
      </c>
      <c r="I219" s="4">
        <v>3</v>
      </c>
      <c r="P219" s="5"/>
      <c r="Q219" s="4"/>
      <c r="AA219" s="6">
        <v>3</v>
      </c>
      <c r="AB219" s="3">
        <v>3</v>
      </c>
      <c r="AC219" s="11">
        <v>3</v>
      </c>
      <c r="AD219" s="6">
        <v>8</v>
      </c>
      <c r="AE219" s="6">
        <v>1</v>
      </c>
      <c r="AF219" s="6">
        <v>1</v>
      </c>
      <c r="AH219" s="3">
        <v>3</v>
      </c>
      <c r="AI219" s="4">
        <v>2</v>
      </c>
      <c r="AJ219" s="4">
        <v>5</v>
      </c>
      <c r="AK219" s="4">
        <v>2</v>
      </c>
      <c r="AN219" s="3">
        <v>1</v>
      </c>
      <c r="AO219" s="10">
        <v>1</v>
      </c>
      <c r="AP219" s="3">
        <v>1</v>
      </c>
      <c r="AX219" s="28"/>
      <c r="AY219" s="4"/>
      <c r="BH219" s="4"/>
      <c r="BJ219" s="6">
        <v>2</v>
      </c>
      <c r="BK219" s="1" t="s">
        <v>39</v>
      </c>
      <c r="BL219" s="6">
        <v>1</v>
      </c>
      <c r="BM219" s="3">
        <v>3</v>
      </c>
      <c r="BN219" s="11">
        <v>3</v>
      </c>
      <c r="BQ219" s="3">
        <v>2</v>
      </c>
      <c r="BR219" s="11">
        <v>2</v>
      </c>
      <c r="BU219" s="3">
        <v>1</v>
      </c>
      <c r="BV219" s="6">
        <v>1</v>
      </c>
      <c r="BW219" s="1">
        <v>2</v>
      </c>
      <c r="BX219" s="6">
        <v>4</v>
      </c>
      <c r="BY219" s="1">
        <v>1</v>
      </c>
      <c r="BZ219" s="6">
        <v>2</v>
      </c>
      <c r="CA219" s="1">
        <v>9</v>
      </c>
      <c r="CB219" s="12" t="s">
        <v>41</v>
      </c>
      <c r="CC219" s="6" t="s">
        <v>42</v>
      </c>
      <c r="CD219" s="1" t="s">
        <v>44</v>
      </c>
      <c r="CE219" s="1">
        <v>3</v>
      </c>
    </row>
    <row r="220" spans="1:83" ht="12.75">
      <c r="A220" s="3">
        <v>1</v>
      </c>
      <c r="B220" s="6">
        <v>3</v>
      </c>
      <c r="C220" s="3">
        <v>1</v>
      </c>
      <c r="D220" s="11">
        <v>1</v>
      </c>
      <c r="E220" s="3">
        <v>3</v>
      </c>
      <c r="F220" s="10">
        <v>3</v>
      </c>
      <c r="H220" s="4">
        <v>2</v>
      </c>
      <c r="I220" s="4">
        <v>3</v>
      </c>
      <c r="J220" s="4">
        <v>4</v>
      </c>
      <c r="K220" s="4">
        <v>5</v>
      </c>
      <c r="P220" s="5"/>
      <c r="Q220" s="10">
        <v>1</v>
      </c>
      <c r="V220" s="4">
        <v>6</v>
      </c>
      <c r="W220" s="4">
        <v>7</v>
      </c>
      <c r="X220" s="4">
        <v>8</v>
      </c>
      <c r="Y220" s="4">
        <v>9</v>
      </c>
      <c r="AA220" s="6">
        <v>3</v>
      </c>
      <c r="AB220" s="3">
        <v>4</v>
      </c>
      <c r="AC220" s="11">
        <v>2</v>
      </c>
      <c r="AD220" s="6">
        <v>8</v>
      </c>
      <c r="AE220" s="6">
        <v>8</v>
      </c>
      <c r="AF220" s="6">
        <v>1</v>
      </c>
      <c r="AK220" s="4">
        <v>2</v>
      </c>
      <c r="AO220" s="10">
        <v>3</v>
      </c>
      <c r="AX220" s="28"/>
      <c r="AY220" s="4"/>
      <c r="BC220" s="4">
        <v>5</v>
      </c>
      <c r="BH220" s="4"/>
      <c r="BJ220" s="6">
        <v>3</v>
      </c>
      <c r="BM220" s="3">
        <v>3</v>
      </c>
      <c r="BN220" s="11">
        <v>3</v>
      </c>
      <c r="BQ220" s="3">
        <v>3</v>
      </c>
      <c r="BR220" s="11">
        <v>3</v>
      </c>
      <c r="BU220" s="3">
        <v>3</v>
      </c>
      <c r="BV220" s="6">
        <v>1</v>
      </c>
      <c r="BW220" s="1">
        <v>1</v>
      </c>
      <c r="BX220" s="6">
        <v>5</v>
      </c>
      <c r="BY220" s="1">
        <v>1</v>
      </c>
      <c r="BZ220" s="6">
        <v>2</v>
      </c>
      <c r="CA220" s="1">
        <v>6</v>
      </c>
      <c r="CB220" s="12" t="s">
        <v>41</v>
      </c>
      <c r="CC220" s="6" t="s">
        <v>42</v>
      </c>
      <c r="CD220" s="1" t="s">
        <v>44</v>
      </c>
      <c r="CE220" s="1">
        <v>3</v>
      </c>
    </row>
    <row r="221" spans="1:83" ht="12.75">
      <c r="A221" s="3">
        <v>7</v>
      </c>
      <c r="B221" s="6">
        <v>2</v>
      </c>
      <c r="C221" s="3">
        <v>4</v>
      </c>
      <c r="D221" s="11">
        <v>2</v>
      </c>
      <c r="E221" s="3">
        <v>5</v>
      </c>
      <c r="F221" s="10">
        <v>3</v>
      </c>
      <c r="I221" s="4">
        <v>3</v>
      </c>
      <c r="K221" s="4">
        <v>5</v>
      </c>
      <c r="P221" s="5"/>
      <c r="Q221" s="4"/>
      <c r="V221" s="4">
        <v>6</v>
      </c>
      <c r="W221" s="4">
        <v>7</v>
      </c>
      <c r="X221" s="4">
        <v>8</v>
      </c>
      <c r="Y221" s="4">
        <v>9</v>
      </c>
      <c r="AA221" s="6">
        <v>2</v>
      </c>
      <c r="AB221" s="3">
        <v>3</v>
      </c>
      <c r="AC221" s="11">
        <v>2</v>
      </c>
      <c r="AD221" s="6">
        <v>8</v>
      </c>
      <c r="AE221" s="6">
        <v>2</v>
      </c>
      <c r="AF221" s="6">
        <v>2</v>
      </c>
      <c r="AG221" s="1">
        <v>4</v>
      </c>
      <c r="AI221" s="4">
        <v>3</v>
      </c>
      <c r="AJ221" s="4">
        <v>3</v>
      </c>
      <c r="AK221" s="4">
        <v>1</v>
      </c>
      <c r="AN221" s="3">
        <v>3</v>
      </c>
      <c r="AO221" s="10">
        <v>1</v>
      </c>
      <c r="AP221" s="3">
        <v>1</v>
      </c>
      <c r="AT221" s="4">
        <v>5</v>
      </c>
      <c r="AX221" s="28">
        <v>9</v>
      </c>
      <c r="AY221" s="4">
        <v>1</v>
      </c>
      <c r="AZ221" s="4">
        <v>2</v>
      </c>
      <c r="BH221" s="4"/>
      <c r="BJ221" s="6">
        <v>2</v>
      </c>
      <c r="BK221" s="1">
        <v>3</v>
      </c>
      <c r="BL221" s="6">
        <v>2</v>
      </c>
      <c r="BN221" s="11">
        <v>1</v>
      </c>
      <c r="BP221" s="11">
        <v>5</v>
      </c>
      <c r="BQ221" s="3">
        <v>2</v>
      </c>
      <c r="BR221" s="11">
        <v>2</v>
      </c>
      <c r="BU221" s="3">
        <v>1</v>
      </c>
      <c r="BV221" s="6">
        <v>1</v>
      </c>
      <c r="BW221" s="1">
        <v>2</v>
      </c>
      <c r="BX221" s="6">
        <v>5</v>
      </c>
      <c r="BY221" s="1">
        <v>1</v>
      </c>
      <c r="BZ221" s="6">
        <v>2</v>
      </c>
      <c r="CA221" s="1">
        <v>6</v>
      </c>
      <c r="CB221" s="12" t="s">
        <v>41</v>
      </c>
      <c r="CC221" s="6" t="s">
        <v>43</v>
      </c>
      <c r="CD221" s="1" t="s">
        <v>44</v>
      </c>
      <c r="CE221" s="1">
        <v>3</v>
      </c>
    </row>
    <row r="222" spans="1:83" ht="13.5" thickBot="1">
      <c r="A222" s="20">
        <v>4</v>
      </c>
      <c r="B222" s="21">
        <v>1</v>
      </c>
      <c r="C222" s="20">
        <v>1</v>
      </c>
      <c r="D222" s="22">
        <v>1</v>
      </c>
      <c r="E222" s="20">
        <v>1</v>
      </c>
      <c r="F222" s="24">
        <v>1</v>
      </c>
      <c r="G222" s="3">
        <v>1</v>
      </c>
      <c r="P222" s="5"/>
      <c r="Q222" s="23"/>
      <c r="T222" s="23"/>
      <c r="U222" s="23"/>
      <c r="V222" s="23">
        <v>6</v>
      </c>
      <c r="X222" s="23"/>
      <c r="Y222" s="23"/>
      <c r="Z222" s="25"/>
      <c r="AA222" s="21">
        <v>1</v>
      </c>
      <c r="AB222" s="20">
        <v>1</v>
      </c>
      <c r="AC222" s="22">
        <v>1</v>
      </c>
      <c r="AD222" s="21">
        <v>7</v>
      </c>
      <c r="AE222" s="21">
        <v>1</v>
      </c>
      <c r="AF222" s="21">
        <v>1</v>
      </c>
      <c r="AG222" s="23"/>
      <c r="AH222" s="20">
        <v>1</v>
      </c>
      <c r="AI222" s="23">
        <v>1</v>
      </c>
      <c r="AJ222" s="23"/>
      <c r="AK222" s="23">
        <v>1</v>
      </c>
      <c r="AL222" s="23">
        <v>1</v>
      </c>
      <c r="AM222" s="25"/>
      <c r="AN222" s="20">
        <v>2</v>
      </c>
      <c r="AO222" s="24">
        <v>2</v>
      </c>
      <c r="AX222" s="28"/>
      <c r="AY222" s="4"/>
      <c r="BH222" s="23"/>
      <c r="BI222" s="22"/>
      <c r="BJ222" s="21">
        <v>1</v>
      </c>
      <c r="BK222" s="23">
        <v>3</v>
      </c>
      <c r="BL222" s="21">
        <v>1</v>
      </c>
      <c r="BM222" s="20">
        <v>3</v>
      </c>
      <c r="BN222" s="22">
        <v>3</v>
      </c>
      <c r="BO222" s="20"/>
      <c r="BP222" s="22"/>
      <c r="BQ222" s="20">
        <v>1</v>
      </c>
      <c r="BR222" s="22">
        <v>1</v>
      </c>
      <c r="BS222" s="23"/>
      <c r="BT222" s="22"/>
      <c r="BU222" s="20">
        <v>1</v>
      </c>
      <c r="BV222" s="21">
        <v>1</v>
      </c>
      <c r="BW222" s="23">
        <v>2</v>
      </c>
      <c r="BX222" s="21">
        <v>3</v>
      </c>
      <c r="BY222" s="23">
        <v>1</v>
      </c>
      <c r="BZ222" s="21">
        <v>1</v>
      </c>
      <c r="CA222" s="23">
        <v>1</v>
      </c>
      <c r="CB222" s="6" t="s">
        <v>41</v>
      </c>
      <c r="CC222" s="6" t="s">
        <v>48</v>
      </c>
      <c r="CD222" s="1" t="s">
        <v>51</v>
      </c>
      <c r="CE222" s="1">
        <v>3</v>
      </c>
    </row>
    <row r="223" spans="1:83" ht="12.75">
      <c r="A223" s="3">
        <v>1</v>
      </c>
      <c r="B223" s="6">
        <v>2</v>
      </c>
      <c r="C223" s="3">
        <v>1</v>
      </c>
      <c r="D223" s="11">
        <v>1</v>
      </c>
      <c r="E223" s="3">
        <v>3</v>
      </c>
      <c r="F223" s="10">
        <v>3</v>
      </c>
      <c r="H223" s="4">
        <v>2</v>
      </c>
      <c r="I223" s="4">
        <v>3</v>
      </c>
      <c r="J223" s="4">
        <v>4</v>
      </c>
      <c r="K223" s="4">
        <v>5</v>
      </c>
      <c r="P223" s="5"/>
      <c r="Q223" s="4">
        <v>1</v>
      </c>
      <c r="V223" s="4">
        <v>6</v>
      </c>
      <c r="W223" s="4">
        <v>7</v>
      </c>
      <c r="X223" s="4">
        <v>8</v>
      </c>
      <c r="Y223" s="4">
        <v>9</v>
      </c>
      <c r="AA223" s="6">
        <v>1</v>
      </c>
      <c r="AB223" s="3">
        <v>2</v>
      </c>
      <c r="AC223" s="11">
        <v>1</v>
      </c>
      <c r="AD223" s="6">
        <v>5</v>
      </c>
      <c r="AE223" s="6">
        <v>1</v>
      </c>
      <c r="AF223" s="6">
        <v>1</v>
      </c>
      <c r="AI223" s="4">
        <v>2</v>
      </c>
      <c r="AJ223" s="4">
        <v>2</v>
      </c>
      <c r="AK223" s="4">
        <v>1</v>
      </c>
      <c r="AN223" s="3">
        <v>2</v>
      </c>
      <c r="AO223" s="10">
        <v>1</v>
      </c>
      <c r="AQ223" s="4">
        <v>2</v>
      </c>
      <c r="AX223" s="28"/>
      <c r="AY223" s="4"/>
      <c r="AZ223" s="4">
        <v>2</v>
      </c>
      <c r="BH223" s="4"/>
      <c r="BJ223" s="6">
        <v>2</v>
      </c>
      <c r="BK223" s="1">
        <v>2</v>
      </c>
      <c r="BL223" s="6">
        <v>2</v>
      </c>
      <c r="BM223" s="3">
        <v>3</v>
      </c>
      <c r="BN223" s="11">
        <v>3</v>
      </c>
      <c r="BQ223" s="3">
        <v>1</v>
      </c>
      <c r="BR223" s="11">
        <v>1</v>
      </c>
      <c r="BU223" s="3">
        <v>1</v>
      </c>
      <c r="BV223" s="6">
        <v>1</v>
      </c>
      <c r="BW223" s="1">
        <v>1</v>
      </c>
      <c r="BX223" s="6">
        <v>4</v>
      </c>
      <c r="BY223" s="1">
        <v>1</v>
      </c>
      <c r="BZ223" s="6">
        <v>2</v>
      </c>
      <c r="CA223" s="1">
        <v>6</v>
      </c>
      <c r="CC223" s="6" t="s">
        <v>58</v>
      </c>
      <c r="CD223" s="1" t="s">
        <v>59</v>
      </c>
      <c r="CE223" s="1">
        <v>3</v>
      </c>
    </row>
    <row r="224" spans="1:83" ht="12.75">
      <c r="A224" s="3">
        <v>6</v>
      </c>
      <c r="B224" s="6">
        <v>1</v>
      </c>
      <c r="C224" s="3">
        <v>1</v>
      </c>
      <c r="D224" s="11">
        <v>1</v>
      </c>
      <c r="E224" s="3">
        <v>1</v>
      </c>
      <c r="F224" s="10">
        <v>3</v>
      </c>
      <c r="G224" s="3">
        <v>1</v>
      </c>
      <c r="H224" s="4">
        <v>2</v>
      </c>
      <c r="I224" s="4">
        <v>3</v>
      </c>
      <c r="J224" s="4">
        <v>4</v>
      </c>
      <c r="K224" s="4">
        <v>5</v>
      </c>
      <c r="P224" s="5"/>
      <c r="V224" s="4">
        <v>6</v>
      </c>
      <c r="W224" s="4">
        <v>7</v>
      </c>
      <c r="X224" s="4">
        <v>8</v>
      </c>
      <c r="Y224" s="4">
        <v>9</v>
      </c>
      <c r="AA224" s="6">
        <v>1</v>
      </c>
      <c r="AB224" s="3">
        <v>1</v>
      </c>
      <c r="AC224" s="11">
        <v>1</v>
      </c>
      <c r="AD224" s="6">
        <v>7</v>
      </c>
      <c r="AE224" s="6">
        <v>1</v>
      </c>
      <c r="AF224" s="6">
        <v>1</v>
      </c>
      <c r="AI224" s="4">
        <v>2</v>
      </c>
      <c r="AJ224" s="4">
        <v>2</v>
      </c>
      <c r="AK224" s="4">
        <v>1</v>
      </c>
      <c r="AN224" s="3">
        <v>2</v>
      </c>
      <c r="AO224" s="10">
        <v>2</v>
      </c>
      <c r="AQ224" s="4">
        <v>2</v>
      </c>
      <c r="AX224" s="28"/>
      <c r="AY224" s="4"/>
      <c r="AZ224" s="4">
        <v>2</v>
      </c>
      <c r="BH224" s="4"/>
      <c r="BJ224" s="6">
        <v>2</v>
      </c>
      <c r="BK224" s="1">
        <v>1</v>
      </c>
      <c r="BL224" s="6">
        <v>2</v>
      </c>
      <c r="BM224" s="3">
        <v>2</v>
      </c>
      <c r="BN224" s="11">
        <v>2</v>
      </c>
      <c r="BO224" s="3">
        <v>1</v>
      </c>
      <c r="BP224" s="11">
        <v>1</v>
      </c>
      <c r="BQ224" s="3">
        <v>2</v>
      </c>
      <c r="BR224" s="11">
        <v>2</v>
      </c>
      <c r="BU224" s="3">
        <v>1</v>
      </c>
      <c r="BV224" s="6">
        <v>1</v>
      </c>
      <c r="BW224" s="1">
        <v>2</v>
      </c>
      <c r="BX224" s="6">
        <v>4</v>
      </c>
      <c r="BY224" s="1">
        <v>1</v>
      </c>
      <c r="BZ224" s="6">
        <v>1</v>
      </c>
      <c r="CA224" s="1">
        <v>3</v>
      </c>
      <c r="CC224" s="6" t="s">
        <v>58</v>
      </c>
      <c r="CD224" s="1" t="s">
        <v>59</v>
      </c>
      <c r="CE224" s="1">
        <v>3</v>
      </c>
    </row>
    <row r="225" spans="1:83" ht="12.75">
      <c r="A225" s="3">
        <v>6</v>
      </c>
      <c r="B225" s="6">
        <v>1</v>
      </c>
      <c r="C225" s="3">
        <v>1</v>
      </c>
      <c r="D225" s="11">
        <v>1</v>
      </c>
      <c r="E225" s="3">
        <v>3</v>
      </c>
      <c r="F225" s="10">
        <v>3</v>
      </c>
      <c r="G225" s="3">
        <v>1</v>
      </c>
      <c r="H225" s="4">
        <v>2</v>
      </c>
      <c r="I225" s="4">
        <v>3</v>
      </c>
      <c r="J225" s="4">
        <v>4</v>
      </c>
      <c r="K225" s="4">
        <v>5</v>
      </c>
      <c r="P225" s="5"/>
      <c r="V225" s="4">
        <v>6</v>
      </c>
      <c r="W225" s="4">
        <v>7</v>
      </c>
      <c r="X225" s="4">
        <v>8</v>
      </c>
      <c r="Y225" s="4">
        <v>9</v>
      </c>
      <c r="AA225" s="6">
        <v>1</v>
      </c>
      <c r="AB225" s="3">
        <v>1</v>
      </c>
      <c r="AC225" s="11">
        <v>1</v>
      </c>
      <c r="AD225" s="6">
        <v>7</v>
      </c>
      <c r="AE225" s="6">
        <v>1</v>
      </c>
      <c r="AF225" s="6">
        <v>1</v>
      </c>
      <c r="AH225" s="3">
        <v>2</v>
      </c>
      <c r="AI225" s="4">
        <v>2</v>
      </c>
      <c r="AJ225" s="4">
        <v>2</v>
      </c>
      <c r="AK225" s="4">
        <v>1</v>
      </c>
      <c r="AN225" s="3">
        <v>2</v>
      </c>
      <c r="AO225" s="10">
        <v>2</v>
      </c>
      <c r="AQ225" s="4">
        <v>2</v>
      </c>
      <c r="AX225" s="28"/>
      <c r="AY225" s="4"/>
      <c r="AZ225" s="4">
        <v>2</v>
      </c>
      <c r="BH225" s="4"/>
      <c r="BJ225" s="6">
        <v>2</v>
      </c>
      <c r="BK225" s="1">
        <v>2</v>
      </c>
      <c r="BL225" s="6">
        <v>1</v>
      </c>
      <c r="BM225" s="3">
        <v>2</v>
      </c>
      <c r="BN225" s="11">
        <v>2</v>
      </c>
      <c r="BO225" s="3">
        <v>1</v>
      </c>
      <c r="BP225" s="11">
        <v>1</v>
      </c>
      <c r="BQ225" s="3">
        <v>1</v>
      </c>
      <c r="BR225" s="11">
        <v>1</v>
      </c>
      <c r="BU225" s="3">
        <v>1</v>
      </c>
      <c r="BV225" s="6">
        <v>1</v>
      </c>
      <c r="BW225" s="1">
        <v>2</v>
      </c>
      <c r="BX225" s="6">
        <v>4</v>
      </c>
      <c r="BY225" s="1">
        <v>1</v>
      </c>
      <c r="BZ225" s="6">
        <v>2</v>
      </c>
      <c r="CA225" s="1">
        <v>7</v>
      </c>
      <c r="CC225" s="6" t="s">
        <v>58</v>
      </c>
      <c r="CD225" s="1" t="s">
        <v>59</v>
      </c>
      <c r="CE225" s="1">
        <v>3</v>
      </c>
    </row>
    <row r="226" spans="1:83" ht="12.75">
      <c r="A226" s="3">
        <v>5</v>
      </c>
      <c r="B226" s="6">
        <v>1</v>
      </c>
      <c r="C226" s="3">
        <v>1</v>
      </c>
      <c r="D226" s="11">
        <v>1</v>
      </c>
      <c r="E226" s="3">
        <v>3</v>
      </c>
      <c r="F226" s="10">
        <v>3</v>
      </c>
      <c r="I226" s="4">
        <v>3</v>
      </c>
      <c r="J226" s="4">
        <v>4</v>
      </c>
      <c r="K226" s="4">
        <v>5</v>
      </c>
      <c r="P226" s="5"/>
      <c r="V226" s="4">
        <v>6</v>
      </c>
      <c r="W226" s="4">
        <v>7</v>
      </c>
      <c r="Y226" s="4">
        <v>9</v>
      </c>
      <c r="AA226" s="6">
        <v>2</v>
      </c>
      <c r="AB226" s="3">
        <v>3</v>
      </c>
      <c r="AC226" s="11">
        <v>2</v>
      </c>
      <c r="AD226" s="6">
        <v>5</v>
      </c>
      <c r="AE226" s="6">
        <v>1</v>
      </c>
      <c r="AF226" s="6">
        <v>1</v>
      </c>
      <c r="AH226" s="3">
        <v>2</v>
      </c>
      <c r="AI226" s="4">
        <v>2</v>
      </c>
      <c r="AK226" s="4">
        <v>1</v>
      </c>
      <c r="AN226" s="3">
        <v>2</v>
      </c>
      <c r="AO226" s="10">
        <v>2</v>
      </c>
      <c r="AQ226" s="4">
        <v>2</v>
      </c>
      <c r="AX226" s="28"/>
      <c r="AY226" s="4"/>
      <c r="AZ226" s="4">
        <v>2</v>
      </c>
      <c r="BH226" s="4"/>
      <c r="BJ226" s="6">
        <v>2</v>
      </c>
      <c r="BK226" s="1">
        <v>2</v>
      </c>
      <c r="BL226" s="6">
        <v>2</v>
      </c>
      <c r="BM226" s="3">
        <v>3</v>
      </c>
      <c r="BN226" s="11">
        <v>3</v>
      </c>
      <c r="BQ226" s="3">
        <v>1</v>
      </c>
      <c r="BR226" s="11">
        <v>1</v>
      </c>
      <c r="BU226" s="3">
        <v>1</v>
      </c>
      <c r="BV226" s="6">
        <v>1</v>
      </c>
      <c r="BW226" s="1">
        <v>2</v>
      </c>
      <c r="BX226" s="6">
        <v>4</v>
      </c>
      <c r="BY226" s="1">
        <v>1</v>
      </c>
      <c r="BZ226" s="6">
        <v>2</v>
      </c>
      <c r="CA226" s="1">
        <v>6</v>
      </c>
      <c r="CC226" s="6" t="s">
        <v>58</v>
      </c>
      <c r="CD226" s="1" t="s">
        <v>59</v>
      </c>
      <c r="CE226" s="1">
        <v>3</v>
      </c>
    </row>
    <row r="227" spans="1:83" ht="12.75">
      <c r="A227" s="3">
        <v>1</v>
      </c>
      <c r="B227" s="6">
        <v>3</v>
      </c>
      <c r="C227" s="3">
        <v>1</v>
      </c>
      <c r="D227" s="11">
        <v>1</v>
      </c>
      <c r="E227" s="3">
        <v>2</v>
      </c>
      <c r="F227" s="10">
        <v>3</v>
      </c>
      <c r="G227" s="3">
        <v>1</v>
      </c>
      <c r="I227" s="4">
        <v>3</v>
      </c>
      <c r="J227" s="4">
        <v>4</v>
      </c>
      <c r="K227" s="4">
        <v>5</v>
      </c>
      <c r="P227" s="5"/>
      <c r="R227" s="4">
        <v>2</v>
      </c>
      <c r="V227" s="4">
        <v>6</v>
      </c>
      <c r="Y227" s="4">
        <v>9</v>
      </c>
      <c r="AA227" s="6">
        <v>2</v>
      </c>
      <c r="AB227" s="3">
        <v>2</v>
      </c>
      <c r="AC227" s="11">
        <v>2</v>
      </c>
      <c r="AD227" s="6">
        <v>7</v>
      </c>
      <c r="AE227" s="6">
        <v>1</v>
      </c>
      <c r="AF227" s="6">
        <v>1</v>
      </c>
      <c r="AH227" s="3">
        <v>1</v>
      </c>
      <c r="AI227" s="4">
        <v>2</v>
      </c>
      <c r="AJ227" s="4">
        <v>2</v>
      </c>
      <c r="AK227" s="4">
        <v>1</v>
      </c>
      <c r="AN227" s="3">
        <v>3</v>
      </c>
      <c r="AO227" s="10">
        <v>2</v>
      </c>
      <c r="AP227" s="3">
        <v>1</v>
      </c>
      <c r="AQ227" s="4">
        <v>2</v>
      </c>
      <c r="AX227" s="28"/>
      <c r="AY227" s="4"/>
      <c r="AZ227" s="4">
        <v>2</v>
      </c>
      <c r="BH227" s="4"/>
      <c r="BJ227" s="6">
        <v>2</v>
      </c>
      <c r="BK227" s="1">
        <v>3</v>
      </c>
      <c r="BL227" s="6">
        <v>1</v>
      </c>
      <c r="BM227" s="3">
        <v>2</v>
      </c>
      <c r="BN227" s="11">
        <v>2</v>
      </c>
      <c r="BO227" s="3">
        <v>4</v>
      </c>
      <c r="BP227" s="11">
        <v>4</v>
      </c>
      <c r="BQ227" s="3">
        <v>1</v>
      </c>
      <c r="BR227" s="11">
        <v>1</v>
      </c>
      <c r="BU227" s="3">
        <v>1</v>
      </c>
      <c r="BV227" s="6">
        <v>1</v>
      </c>
      <c r="BW227" s="1">
        <v>1</v>
      </c>
      <c r="BX227" s="6">
        <v>3</v>
      </c>
      <c r="BY227" s="1">
        <v>1</v>
      </c>
      <c r="BZ227" s="6">
        <v>2</v>
      </c>
      <c r="CA227" s="1">
        <v>6</v>
      </c>
      <c r="CC227" s="6" t="s">
        <v>58</v>
      </c>
      <c r="CD227" s="1" t="s">
        <v>59</v>
      </c>
      <c r="CE227" s="1">
        <v>3</v>
      </c>
    </row>
    <row r="228" spans="1:83" ht="12.75">
      <c r="A228" s="3">
        <v>6</v>
      </c>
      <c r="B228" s="6">
        <v>1</v>
      </c>
      <c r="C228" s="3">
        <v>1</v>
      </c>
      <c r="D228" s="11">
        <v>1</v>
      </c>
      <c r="E228" s="3">
        <v>3</v>
      </c>
      <c r="F228" s="10">
        <v>3</v>
      </c>
      <c r="G228" s="3">
        <v>1</v>
      </c>
      <c r="H228" s="4">
        <v>2</v>
      </c>
      <c r="I228" s="4">
        <v>3</v>
      </c>
      <c r="J228" s="4">
        <v>4</v>
      </c>
      <c r="K228" s="4">
        <v>5</v>
      </c>
      <c r="P228" s="5"/>
      <c r="V228" s="4">
        <v>6</v>
      </c>
      <c r="W228" s="4">
        <v>7</v>
      </c>
      <c r="X228" s="4">
        <v>8</v>
      </c>
      <c r="Y228" s="4">
        <v>9</v>
      </c>
      <c r="AA228" s="6">
        <v>2</v>
      </c>
      <c r="AB228" s="3">
        <v>3</v>
      </c>
      <c r="AC228" s="11">
        <v>2</v>
      </c>
      <c r="AD228" s="6">
        <v>6</v>
      </c>
      <c r="AE228" s="6">
        <v>1</v>
      </c>
      <c r="AF228" s="6">
        <v>1</v>
      </c>
      <c r="AI228" s="4">
        <v>2</v>
      </c>
      <c r="AJ228" s="4">
        <v>1</v>
      </c>
      <c r="AK228" s="4">
        <v>2</v>
      </c>
      <c r="AN228" s="3">
        <v>2</v>
      </c>
      <c r="AO228" s="10">
        <v>1</v>
      </c>
      <c r="AX228" s="28"/>
      <c r="AY228" s="4"/>
      <c r="BH228" s="4"/>
      <c r="BJ228" s="6">
        <v>1</v>
      </c>
      <c r="BK228" s="1">
        <v>1</v>
      </c>
      <c r="BL228" s="6">
        <v>2</v>
      </c>
      <c r="BM228" s="3">
        <v>3</v>
      </c>
      <c r="BN228" s="11">
        <v>3</v>
      </c>
      <c r="BQ228" s="3">
        <v>2</v>
      </c>
      <c r="BR228" s="11">
        <v>2</v>
      </c>
      <c r="BU228" s="3">
        <v>1</v>
      </c>
      <c r="BV228" s="6">
        <v>1</v>
      </c>
      <c r="BW228" s="1">
        <v>2</v>
      </c>
      <c r="BX228" s="6">
        <v>5</v>
      </c>
      <c r="BY228" s="1">
        <v>1</v>
      </c>
      <c r="BZ228" s="6">
        <v>2</v>
      </c>
      <c r="CA228" s="1">
        <v>5</v>
      </c>
      <c r="CC228" s="6" t="s">
        <v>58</v>
      </c>
      <c r="CD228" s="1" t="s">
        <v>59</v>
      </c>
      <c r="CE228" s="1">
        <v>3</v>
      </c>
    </row>
    <row r="229" spans="1:83" ht="12.75">
      <c r="A229" s="3">
        <v>1</v>
      </c>
      <c r="B229" s="6">
        <v>1</v>
      </c>
      <c r="C229" s="3">
        <v>1</v>
      </c>
      <c r="D229" s="11">
        <v>1</v>
      </c>
      <c r="E229" s="3">
        <v>3</v>
      </c>
      <c r="F229" s="10">
        <v>3</v>
      </c>
      <c r="G229" s="3">
        <v>1</v>
      </c>
      <c r="H229" s="4">
        <v>2</v>
      </c>
      <c r="I229" s="4">
        <v>3</v>
      </c>
      <c r="J229" s="4">
        <v>4</v>
      </c>
      <c r="K229" s="4">
        <v>5</v>
      </c>
      <c r="P229" s="5"/>
      <c r="V229" s="4">
        <v>6</v>
      </c>
      <c r="W229" s="4">
        <v>7</v>
      </c>
      <c r="X229" s="4">
        <v>8</v>
      </c>
      <c r="Y229" s="4">
        <v>9</v>
      </c>
      <c r="AA229" s="6">
        <v>1</v>
      </c>
      <c r="AB229" s="3">
        <v>1</v>
      </c>
      <c r="AC229" s="11">
        <v>1</v>
      </c>
      <c r="AD229" s="6">
        <v>8</v>
      </c>
      <c r="AE229" s="6">
        <v>1</v>
      </c>
      <c r="AF229" s="6">
        <v>1</v>
      </c>
      <c r="AH229" s="3">
        <v>1</v>
      </c>
      <c r="AI229" s="4">
        <v>1</v>
      </c>
      <c r="AJ229" s="4">
        <v>2</v>
      </c>
      <c r="AK229" s="4">
        <v>1</v>
      </c>
      <c r="AN229" s="3">
        <v>1</v>
      </c>
      <c r="AO229" s="10">
        <v>1</v>
      </c>
      <c r="AQ229" s="4">
        <v>2</v>
      </c>
      <c r="AT229" s="4">
        <v>5</v>
      </c>
      <c r="AX229" s="28"/>
      <c r="AY229" s="4"/>
      <c r="AZ229" s="4">
        <v>2</v>
      </c>
      <c r="BC229" s="4">
        <v>5</v>
      </c>
      <c r="BH229" s="4"/>
      <c r="BJ229" s="6">
        <v>1</v>
      </c>
      <c r="BK229" s="1">
        <v>2</v>
      </c>
      <c r="BL229" s="6">
        <v>1</v>
      </c>
      <c r="BM229" s="3">
        <v>1</v>
      </c>
      <c r="BN229" s="11">
        <v>1</v>
      </c>
      <c r="BO229" s="3">
        <v>4</v>
      </c>
      <c r="BP229" s="11">
        <v>4</v>
      </c>
      <c r="BQ229" s="3">
        <v>1</v>
      </c>
      <c r="BR229" s="11">
        <v>1</v>
      </c>
      <c r="BU229" s="3">
        <v>2</v>
      </c>
      <c r="BV229" s="6">
        <v>1</v>
      </c>
      <c r="BW229" s="1">
        <v>1</v>
      </c>
      <c r="BX229" s="6">
        <v>5</v>
      </c>
      <c r="BY229" s="1">
        <v>1</v>
      </c>
      <c r="BZ229" s="6">
        <v>2</v>
      </c>
      <c r="CA229" s="1">
        <v>6</v>
      </c>
      <c r="CC229" s="6" t="s">
        <v>58</v>
      </c>
      <c r="CD229" s="1" t="s">
        <v>59</v>
      </c>
      <c r="CE229" s="1">
        <v>3</v>
      </c>
    </row>
    <row r="230" spans="1:83" ht="12.75">
      <c r="A230" s="3">
        <v>4</v>
      </c>
      <c r="B230" s="6">
        <v>2</v>
      </c>
      <c r="C230" s="3">
        <v>1</v>
      </c>
      <c r="D230" s="11">
        <v>1</v>
      </c>
      <c r="E230" s="3">
        <v>4</v>
      </c>
      <c r="F230" s="10">
        <v>4</v>
      </c>
      <c r="I230" s="4">
        <v>3</v>
      </c>
      <c r="J230" s="4">
        <v>4</v>
      </c>
      <c r="K230" s="4">
        <v>5</v>
      </c>
      <c r="N230" s="4">
        <v>8</v>
      </c>
      <c r="P230" s="5"/>
      <c r="Q230" s="4">
        <v>1</v>
      </c>
      <c r="R230" s="4">
        <v>2</v>
      </c>
      <c r="V230" s="4">
        <v>6</v>
      </c>
      <c r="W230" s="4">
        <v>7</v>
      </c>
      <c r="X230" s="4">
        <v>8</v>
      </c>
      <c r="Y230" s="4">
        <v>9</v>
      </c>
      <c r="AA230" s="6">
        <v>2</v>
      </c>
      <c r="AB230" s="3">
        <v>3</v>
      </c>
      <c r="AC230" s="11">
        <v>3</v>
      </c>
      <c r="AD230" s="6">
        <v>8</v>
      </c>
      <c r="AE230" s="6">
        <v>1</v>
      </c>
      <c r="AF230" s="6">
        <v>1</v>
      </c>
      <c r="AK230" s="4">
        <v>2</v>
      </c>
      <c r="AL230" s="4">
        <v>4</v>
      </c>
      <c r="AN230" s="3">
        <v>3</v>
      </c>
      <c r="AO230" s="10">
        <v>3</v>
      </c>
      <c r="AT230" s="4">
        <v>5</v>
      </c>
      <c r="AX230" s="28"/>
      <c r="AY230" s="4"/>
      <c r="BC230" s="4">
        <v>5</v>
      </c>
      <c r="BH230" s="4"/>
      <c r="BJ230" s="6">
        <v>2</v>
      </c>
      <c r="BK230" s="1">
        <v>3</v>
      </c>
      <c r="BL230" s="6">
        <v>2</v>
      </c>
      <c r="BM230" s="3">
        <v>3</v>
      </c>
      <c r="BN230" s="11">
        <v>3</v>
      </c>
      <c r="BQ230" s="3">
        <v>1</v>
      </c>
      <c r="BR230" s="11">
        <v>1</v>
      </c>
      <c r="BU230" s="3">
        <v>1</v>
      </c>
      <c r="BV230" s="6">
        <v>1</v>
      </c>
      <c r="BW230" s="1">
        <v>2</v>
      </c>
      <c r="BX230" s="6">
        <v>4</v>
      </c>
      <c r="BY230" s="1">
        <v>1</v>
      </c>
      <c r="BZ230" s="6">
        <v>2</v>
      </c>
      <c r="CA230" s="1">
        <v>5</v>
      </c>
      <c r="CC230" s="6" t="s">
        <v>58</v>
      </c>
      <c r="CD230" s="1" t="s">
        <v>59</v>
      </c>
      <c r="CE230" s="1">
        <v>3</v>
      </c>
    </row>
    <row r="231" spans="1:83" ht="12.75">
      <c r="A231" s="3">
        <v>2</v>
      </c>
      <c r="B231" s="6">
        <v>1</v>
      </c>
      <c r="C231" s="3">
        <v>1</v>
      </c>
      <c r="D231" s="11">
        <v>1</v>
      </c>
      <c r="E231" s="3">
        <v>1</v>
      </c>
      <c r="F231" s="10">
        <v>1</v>
      </c>
      <c r="H231" s="4">
        <v>2</v>
      </c>
      <c r="I231" s="4">
        <v>3</v>
      </c>
      <c r="J231" s="4">
        <v>4</v>
      </c>
      <c r="K231" s="4">
        <v>5</v>
      </c>
      <c r="P231" s="5"/>
      <c r="Q231" s="4">
        <v>1</v>
      </c>
      <c r="V231" s="4">
        <v>6</v>
      </c>
      <c r="W231" s="4">
        <v>7</v>
      </c>
      <c r="X231" s="4">
        <v>8</v>
      </c>
      <c r="Y231" s="4">
        <v>9</v>
      </c>
      <c r="AA231" s="6">
        <v>3</v>
      </c>
      <c r="AB231" s="3">
        <v>3</v>
      </c>
      <c r="AC231" s="11">
        <v>3</v>
      </c>
      <c r="AD231" s="6">
        <v>1</v>
      </c>
      <c r="AE231" s="6">
        <v>1</v>
      </c>
      <c r="AF231" s="6">
        <v>1</v>
      </c>
      <c r="AI231" s="4">
        <v>1</v>
      </c>
      <c r="AJ231" s="4">
        <v>2</v>
      </c>
      <c r="AK231" s="4">
        <v>1</v>
      </c>
      <c r="AN231" s="3">
        <v>1</v>
      </c>
      <c r="AO231" s="10">
        <v>1</v>
      </c>
      <c r="AT231" s="4">
        <v>5</v>
      </c>
      <c r="AX231" s="28"/>
      <c r="AY231" s="4"/>
      <c r="BC231" s="4">
        <v>5</v>
      </c>
      <c r="BH231" s="4"/>
      <c r="BJ231" s="6">
        <v>2</v>
      </c>
      <c r="BK231" s="1">
        <v>3</v>
      </c>
      <c r="BL231" s="6">
        <v>2</v>
      </c>
      <c r="BM231" s="3">
        <v>3</v>
      </c>
      <c r="BN231" s="11">
        <v>3</v>
      </c>
      <c r="BQ231" s="3">
        <v>1</v>
      </c>
      <c r="BR231" s="11">
        <v>1</v>
      </c>
      <c r="BU231" s="3">
        <v>1</v>
      </c>
      <c r="BV231" s="6">
        <v>1</v>
      </c>
      <c r="BW231" s="1">
        <v>2</v>
      </c>
      <c r="BX231" s="6">
        <v>5</v>
      </c>
      <c r="BY231" s="1">
        <v>2</v>
      </c>
      <c r="CC231" s="6" t="s">
        <v>58</v>
      </c>
      <c r="CD231" s="1" t="s">
        <v>59</v>
      </c>
      <c r="CE231" s="1">
        <v>3</v>
      </c>
    </row>
    <row r="232" spans="1:83" ht="12.75">
      <c r="A232" s="3">
        <v>1</v>
      </c>
      <c r="B232" s="6">
        <v>3</v>
      </c>
      <c r="D232" s="11">
        <v>1</v>
      </c>
      <c r="E232" s="3">
        <v>3</v>
      </c>
      <c r="F232" s="10">
        <v>3</v>
      </c>
      <c r="H232" s="4">
        <v>2</v>
      </c>
      <c r="I232" s="4">
        <v>3</v>
      </c>
      <c r="J232" s="4">
        <v>4</v>
      </c>
      <c r="K232" s="4">
        <v>5</v>
      </c>
      <c r="P232" s="5"/>
      <c r="V232" s="4">
        <v>6</v>
      </c>
      <c r="W232" s="4">
        <v>7</v>
      </c>
      <c r="Y232" s="4">
        <v>9</v>
      </c>
      <c r="AA232" s="6">
        <v>3</v>
      </c>
      <c r="AB232" s="3">
        <v>4</v>
      </c>
      <c r="AC232" s="11">
        <v>1</v>
      </c>
      <c r="AD232" s="6">
        <v>8</v>
      </c>
      <c r="AE232" s="6">
        <v>1</v>
      </c>
      <c r="AF232" s="6">
        <v>2</v>
      </c>
      <c r="AG232" s="1">
        <v>4</v>
      </c>
      <c r="AI232" s="4">
        <v>2</v>
      </c>
      <c r="AJ232" s="4">
        <v>2</v>
      </c>
      <c r="AK232" s="4">
        <v>1</v>
      </c>
      <c r="AN232" s="3">
        <v>6</v>
      </c>
      <c r="AO232" s="10">
        <v>2</v>
      </c>
      <c r="AX232" s="28"/>
      <c r="AY232" s="4"/>
      <c r="AZ232" s="4">
        <v>2</v>
      </c>
      <c r="BC232" s="4">
        <v>5</v>
      </c>
      <c r="BH232" s="4"/>
      <c r="BJ232" s="6">
        <v>2</v>
      </c>
      <c r="BK232" s="1">
        <v>2</v>
      </c>
      <c r="BL232" s="6">
        <v>2</v>
      </c>
      <c r="BM232" s="3">
        <v>3</v>
      </c>
      <c r="BN232" s="11">
        <v>3</v>
      </c>
      <c r="BQ232" s="3">
        <v>2</v>
      </c>
      <c r="BR232" s="11">
        <v>2</v>
      </c>
      <c r="BU232" s="3">
        <v>1</v>
      </c>
      <c r="BV232" s="6">
        <v>1</v>
      </c>
      <c r="BW232" s="1">
        <v>1</v>
      </c>
      <c r="BX232" s="6">
        <v>5</v>
      </c>
      <c r="BY232" s="1">
        <v>1</v>
      </c>
      <c r="BZ232" s="6">
        <v>2</v>
      </c>
      <c r="CA232" s="1">
        <v>6</v>
      </c>
      <c r="CC232" s="6" t="s">
        <v>58</v>
      </c>
      <c r="CD232" s="1" t="s">
        <v>59</v>
      </c>
      <c r="CE232" s="1">
        <v>3</v>
      </c>
    </row>
    <row r="233" spans="1:83" ht="12.75">
      <c r="A233" s="3">
        <v>5</v>
      </c>
      <c r="B233" s="6">
        <v>1</v>
      </c>
      <c r="C233" s="3">
        <v>1</v>
      </c>
      <c r="D233" s="11">
        <v>1</v>
      </c>
      <c r="E233" s="3">
        <v>2</v>
      </c>
      <c r="F233" s="10">
        <v>2</v>
      </c>
      <c r="G233" s="3">
        <v>1</v>
      </c>
      <c r="H233" s="4">
        <v>2</v>
      </c>
      <c r="I233" s="4">
        <v>3</v>
      </c>
      <c r="J233" s="4">
        <v>4</v>
      </c>
      <c r="K233" s="4">
        <v>5</v>
      </c>
      <c r="P233" s="5"/>
      <c r="V233" s="4">
        <v>6</v>
      </c>
      <c r="W233" s="4">
        <v>7</v>
      </c>
      <c r="X233" s="4">
        <v>8</v>
      </c>
      <c r="Y233" s="4">
        <v>9</v>
      </c>
      <c r="AA233" s="6">
        <v>2</v>
      </c>
      <c r="AB233" s="3">
        <v>2</v>
      </c>
      <c r="AC233" s="11">
        <v>2</v>
      </c>
      <c r="AD233" s="6">
        <v>7</v>
      </c>
      <c r="AE233" s="6">
        <v>8</v>
      </c>
      <c r="AF233" s="6">
        <v>1</v>
      </c>
      <c r="AH233" s="3">
        <v>4</v>
      </c>
      <c r="AI233" s="4">
        <v>1</v>
      </c>
      <c r="AJ233" s="4">
        <v>1</v>
      </c>
      <c r="AN233" s="3">
        <v>3</v>
      </c>
      <c r="AO233" s="10">
        <v>2</v>
      </c>
      <c r="AT233" s="4">
        <v>5</v>
      </c>
      <c r="AX233" s="28"/>
      <c r="AY233" s="4"/>
      <c r="BH233" s="4"/>
      <c r="BJ233" s="6">
        <v>3</v>
      </c>
      <c r="BM233" s="3">
        <v>1</v>
      </c>
      <c r="BN233" s="11">
        <v>1</v>
      </c>
      <c r="BO233" s="3">
        <v>1</v>
      </c>
      <c r="BP233" s="11">
        <v>1</v>
      </c>
      <c r="BQ233" s="3">
        <v>1</v>
      </c>
      <c r="BR233" s="11">
        <v>1</v>
      </c>
      <c r="BU233" s="3">
        <v>1</v>
      </c>
      <c r="BV233" s="6">
        <v>1</v>
      </c>
      <c r="BW233" s="1">
        <v>2</v>
      </c>
      <c r="BX233" s="6">
        <v>5</v>
      </c>
      <c r="BY233" s="1">
        <v>1</v>
      </c>
      <c r="BZ233" s="6">
        <v>2</v>
      </c>
      <c r="CA233" s="1">
        <v>6</v>
      </c>
      <c r="CC233" s="6" t="s">
        <v>58</v>
      </c>
      <c r="CD233" s="1" t="s">
        <v>59</v>
      </c>
      <c r="CE233" s="1">
        <v>3</v>
      </c>
    </row>
    <row r="234" spans="1:83" ht="12.75">
      <c r="A234" s="3">
        <v>3</v>
      </c>
      <c r="B234" s="6">
        <v>1</v>
      </c>
      <c r="C234" s="3">
        <v>1</v>
      </c>
      <c r="D234" s="11">
        <v>1</v>
      </c>
      <c r="E234" s="3">
        <v>3</v>
      </c>
      <c r="F234" s="10">
        <v>3</v>
      </c>
      <c r="G234" s="3">
        <v>1</v>
      </c>
      <c r="H234" s="4">
        <v>2</v>
      </c>
      <c r="I234" s="4">
        <v>3</v>
      </c>
      <c r="J234" s="4">
        <v>4</v>
      </c>
      <c r="K234" s="4">
        <v>5</v>
      </c>
      <c r="P234" s="5"/>
      <c r="V234" s="4">
        <v>6</v>
      </c>
      <c r="W234" s="4">
        <v>7</v>
      </c>
      <c r="X234" s="4">
        <v>8</v>
      </c>
      <c r="Y234" s="4">
        <v>9</v>
      </c>
      <c r="AA234" s="6">
        <v>2</v>
      </c>
      <c r="AB234" s="3">
        <v>2</v>
      </c>
      <c r="AC234" s="11">
        <v>2</v>
      </c>
      <c r="AD234" s="6">
        <v>8</v>
      </c>
      <c r="AE234" s="6">
        <v>7</v>
      </c>
      <c r="AF234" s="6">
        <v>1</v>
      </c>
      <c r="AI234" s="4">
        <v>1</v>
      </c>
      <c r="AK234" s="4">
        <v>2</v>
      </c>
      <c r="AN234" s="3">
        <v>3</v>
      </c>
      <c r="AO234" s="10">
        <v>3</v>
      </c>
      <c r="AX234" s="28">
        <v>9</v>
      </c>
      <c r="AY234" s="4"/>
      <c r="BG234" s="5">
        <v>9</v>
      </c>
      <c r="BH234" s="4"/>
      <c r="BJ234" s="6">
        <v>2</v>
      </c>
      <c r="BK234" s="1">
        <v>1</v>
      </c>
      <c r="BL234" s="6">
        <v>2</v>
      </c>
      <c r="BM234" s="3">
        <v>3</v>
      </c>
      <c r="BN234" s="11">
        <v>3</v>
      </c>
      <c r="BQ234" s="3">
        <v>2</v>
      </c>
      <c r="BR234" s="11">
        <v>2</v>
      </c>
      <c r="BU234" s="3">
        <v>1</v>
      </c>
      <c r="BV234" s="6">
        <v>1</v>
      </c>
      <c r="BW234" s="1">
        <v>2</v>
      </c>
      <c r="BX234" s="6">
        <v>4</v>
      </c>
      <c r="BY234" s="1">
        <v>1</v>
      </c>
      <c r="BZ234" s="6">
        <v>1</v>
      </c>
      <c r="CA234" s="1">
        <v>3</v>
      </c>
      <c r="CC234" s="6" t="s">
        <v>58</v>
      </c>
      <c r="CD234" s="1" t="s">
        <v>59</v>
      </c>
      <c r="CE234" s="1">
        <v>3</v>
      </c>
    </row>
    <row r="235" spans="1:83" ht="12.75">
      <c r="A235" s="3">
        <v>4</v>
      </c>
      <c r="B235" s="6">
        <v>2</v>
      </c>
      <c r="C235" s="3">
        <v>1</v>
      </c>
      <c r="D235" s="11">
        <v>1</v>
      </c>
      <c r="E235" s="3">
        <v>3</v>
      </c>
      <c r="F235" s="10">
        <v>3</v>
      </c>
      <c r="G235" s="3">
        <v>1</v>
      </c>
      <c r="I235" s="4">
        <v>3</v>
      </c>
      <c r="J235" s="4">
        <v>4</v>
      </c>
      <c r="K235" s="4">
        <v>5</v>
      </c>
      <c r="P235" s="5"/>
      <c r="R235" s="4">
        <v>2</v>
      </c>
      <c r="V235" s="4">
        <v>6</v>
      </c>
      <c r="W235" s="4">
        <v>7</v>
      </c>
      <c r="X235" s="4">
        <v>8</v>
      </c>
      <c r="Y235" s="4">
        <v>9</v>
      </c>
      <c r="AA235" s="6">
        <v>2</v>
      </c>
      <c r="AB235" s="3">
        <v>2</v>
      </c>
      <c r="AC235" s="11">
        <v>2</v>
      </c>
      <c r="AD235" s="6">
        <v>7</v>
      </c>
      <c r="AE235" s="6">
        <v>1</v>
      </c>
      <c r="AF235" s="6">
        <v>1</v>
      </c>
      <c r="AH235" s="3">
        <v>1</v>
      </c>
      <c r="AI235" s="4">
        <v>1</v>
      </c>
      <c r="AJ235" s="4">
        <v>2</v>
      </c>
      <c r="AK235" s="4">
        <v>1</v>
      </c>
      <c r="AN235" s="3">
        <v>1</v>
      </c>
      <c r="AO235" s="10">
        <v>1</v>
      </c>
      <c r="AX235" s="28"/>
      <c r="AY235" s="4"/>
      <c r="BH235" s="4"/>
      <c r="BJ235" s="6">
        <v>1</v>
      </c>
      <c r="BK235" s="1">
        <v>1</v>
      </c>
      <c r="BL235" s="6">
        <v>2</v>
      </c>
      <c r="BM235" s="3">
        <v>2</v>
      </c>
      <c r="BN235" s="11">
        <v>2</v>
      </c>
      <c r="BO235" s="3">
        <v>1</v>
      </c>
      <c r="BP235" s="11">
        <v>1</v>
      </c>
      <c r="BQ235" s="3">
        <v>1</v>
      </c>
      <c r="BR235" s="11">
        <v>1</v>
      </c>
      <c r="BU235" s="3">
        <v>1</v>
      </c>
      <c r="BV235" s="6">
        <v>1</v>
      </c>
      <c r="BW235" s="1">
        <v>2</v>
      </c>
      <c r="BX235" s="6">
        <v>5</v>
      </c>
      <c r="BY235" s="1">
        <v>1</v>
      </c>
      <c r="BZ235" s="6">
        <v>2</v>
      </c>
      <c r="CA235" s="1">
        <v>6</v>
      </c>
      <c r="CC235" s="6" t="s">
        <v>58</v>
      </c>
      <c r="CD235" s="1" t="s">
        <v>59</v>
      </c>
      <c r="CE235" s="1">
        <v>3</v>
      </c>
    </row>
    <row r="236" spans="1:83" ht="12.75">
      <c r="A236" s="3">
        <v>7</v>
      </c>
      <c r="B236" s="6">
        <v>1</v>
      </c>
      <c r="C236" s="3">
        <v>1</v>
      </c>
      <c r="D236" s="11">
        <v>1</v>
      </c>
      <c r="E236" s="3">
        <v>3</v>
      </c>
      <c r="F236" s="10">
        <v>3</v>
      </c>
      <c r="G236" s="3">
        <v>1</v>
      </c>
      <c r="H236" s="4">
        <v>2</v>
      </c>
      <c r="I236" s="4">
        <v>3</v>
      </c>
      <c r="J236" s="4">
        <v>4</v>
      </c>
      <c r="P236" s="5"/>
      <c r="Q236" s="4">
        <v>1</v>
      </c>
      <c r="V236" s="4">
        <v>6</v>
      </c>
      <c r="W236" s="4">
        <v>7</v>
      </c>
      <c r="X236" s="4">
        <v>8</v>
      </c>
      <c r="Y236" s="4">
        <v>9</v>
      </c>
      <c r="AA236" s="6">
        <v>1</v>
      </c>
      <c r="AB236" s="3">
        <v>1</v>
      </c>
      <c r="AC236" s="11">
        <v>1</v>
      </c>
      <c r="AD236" s="6">
        <v>8</v>
      </c>
      <c r="AE236" s="6">
        <v>1</v>
      </c>
      <c r="AF236" s="6">
        <v>1</v>
      </c>
      <c r="AH236" s="3">
        <v>2</v>
      </c>
      <c r="AI236" s="4">
        <v>2</v>
      </c>
      <c r="AJ236" s="4">
        <v>1</v>
      </c>
      <c r="AK236" s="4">
        <v>1</v>
      </c>
      <c r="AN236" s="3">
        <v>2</v>
      </c>
      <c r="AO236" s="10">
        <v>2</v>
      </c>
      <c r="AT236" s="4">
        <v>5</v>
      </c>
      <c r="AX236" s="28"/>
      <c r="AY236" s="4"/>
      <c r="BC236" s="4">
        <v>5</v>
      </c>
      <c r="BH236" s="4"/>
      <c r="BJ236" s="6">
        <v>1</v>
      </c>
      <c r="BK236" s="1">
        <v>1</v>
      </c>
      <c r="BL236" s="6">
        <v>2</v>
      </c>
      <c r="BM236" s="3">
        <v>2</v>
      </c>
      <c r="BN236" s="11">
        <v>2</v>
      </c>
      <c r="BO236" s="3">
        <v>1</v>
      </c>
      <c r="BP236" s="11">
        <v>1</v>
      </c>
      <c r="BQ236" s="3">
        <v>1</v>
      </c>
      <c r="BR236" s="11">
        <v>1</v>
      </c>
      <c r="BU236" s="3">
        <v>1</v>
      </c>
      <c r="BV236" s="6">
        <v>1</v>
      </c>
      <c r="BW236" s="1">
        <v>2</v>
      </c>
      <c r="BX236" s="6">
        <v>4</v>
      </c>
      <c r="BY236" s="1">
        <v>1</v>
      </c>
      <c r="BZ236" s="6">
        <v>2</v>
      </c>
      <c r="CA236" s="1">
        <v>5</v>
      </c>
      <c r="CC236" s="6" t="s">
        <v>58</v>
      </c>
      <c r="CD236" s="1" t="s">
        <v>59</v>
      </c>
      <c r="CE236" s="1">
        <v>3</v>
      </c>
    </row>
    <row r="237" spans="1:83" ht="12.75">
      <c r="A237" s="3">
        <v>1</v>
      </c>
      <c r="B237" s="6">
        <v>3</v>
      </c>
      <c r="C237" s="3">
        <v>2</v>
      </c>
      <c r="D237" s="11">
        <v>2</v>
      </c>
      <c r="E237" s="3">
        <v>1</v>
      </c>
      <c r="F237" s="10">
        <v>1</v>
      </c>
      <c r="G237" s="3">
        <v>1</v>
      </c>
      <c r="I237" s="4">
        <v>3</v>
      </c>
      <c r="J237" s="4">
        <v>4</v>
      </c>
      <c r="P237" s="5"/>
      <c r="V237" s="4">
        <v>6</v>
      </c>
      <c r="W237" s="4">
        <v>7</v>
      </c>
      <c r="Y237" s="4">
        <v>9</v>
      </c>
      <c r="AA237" s="6">
        <v>2</v>
      </c>
      <c r="AB237" s="3">
        <v>2</v>
      </c>
      <c r="AC237" s="11">
        <v>2</v>
      </c>
      <c r="AD237" s="6">
        <v>5</v>
      </c>
      <c r="AE237" s="6">
        <v>1</v>
      </c>
      <c r="AF237" s="6">
        <v>1</v>
      </c>
      <c r="AH237" s="3">
        <v>1</v>
      </c>
      <c r="AI237" s="4">
        <v>1</v>
      </c>
      <c r="AJ237" s="4">
        <v>1</v>
      </c>
      <c r="AK237" s="4">
        <v>1</v>
      </c>
      <c r="AN237" s="3">
        <v>2</v>
      </c>
      <c r="AO237" s="10">
        <v>2</v>
      </c>
      <c r="AX237" s="28"/>
      <c r="AY237" s="4"/>
      <c r="BH237" s="4"/>
      <c r="BJ237" s="6">
        <v>2</v>
      </c>
      <c r="BK237" s="1">
        <v>2</v>
      </c>
      <c r="BL237" s="6">
        <v>2</v>
      </c>
      <c r="BM237" s="3">
        <v>3</v>
      </c>
      <c r="BN237" s="11">
        <v>3</v>
      </c>
      <c r="BO237" s="3">
        <v>2</v>
      </c>
      <c r="BP237" s="11">
        <v>2</v>
      </c>
      <c r="BQ237" s="3">
        <v>1</v>
      </c>
      <c r="BR237" s="11">
        <v>2</v>
      </c>
      <c r="BU237" s="3">
        <v>2</v>
      </c>
      <c r="BV237" s="6">
        <v>1</v>
      </c>
      <c r="BW237" s="1">
        <v>1</v>
      </c>
      <c r="BX237" s="6">
        <v>5</v>
      </c>
      <c r="BY237" s="1">
        <v>1</v>
      </c>
      <c r="BZ237" s="6">
        <v>2</v>
      </c>
      <c r="CA237" s="1">
        <v>8</v>
      </c>
      <c r="CC237" s="6" t="s">
        <v>58</v>
      </c>
      <c r="CD237" s="1" t="s">
        <v>59</v>
      </c>
      <c r="CE237" s="1">
        <v>3</v>
      </c>
    </row>
    <row r="238" spans="1:83" ht="12.75">
      <c r="A238" s="3">
        <v>6</v>
      </c>
      <c r="B238" s="6">
        <v>2</v>
      </c>
      <c r="C238" s="3">
        <v>2</v>
      </c>
      <c r="D238" s="11">
        <v>2</v>
      </c>
      <c r="E238" s="3">
        <v>4</v>
      </c>
      <c r="F238" s="10">
        <v>4</v>
      </c>
      <c r="H238" s="4">
        <v>2</v>
      </c>
      <c r="I238" s="4">
        <v>3</v>
      </c>
      <c r="J238" s="4">
        <v>4</v>
      </c>
      <c r="P238" s="5"/>
      <c r="V238" s="4">
        <v>6</v>
      </c>
      <c r="Y238" s="4">
        <v>9</v>
      </c>
      <c r="AA238" s="6">
        <v>2</v>
      </c>
      <c r="AB238" s="3">
        <v>2</v>
      </c>
      <c r="AC238" s="11">
        <v>2</v>
      </c>
      <c r="AD238" s="6">
        <v>7</v>
      </c>
      <c r="AE238" s="6">
        <v>6</v>
      </c>
      <c r="AF238" s="6">
        <v>1</v>
      </c>
      <c r="AI238" s="4">
        <v>2</v>
      </c>
      <c r="AK238" s="4">
        <v>1</v>
      </c>
      <c r="AL238" s="4">
        <v>2</v>
      </c>
      <c r="AN238" s="3">
        <v>1</v>
      </c>
      <c r="AO238" s="10">
        <v>1</v>
      </c>
      <c r="AX238" s="28"/>
      <c r="AY238" s="4"/>
      <c r="BH238" s="4"/>
      <c r="BJ238" s="6">
        <v>2</v>
      </c>
      <c r="BK238" s="1">
        <v>1</v>
      </c>
      <c r="BL238" s="6">
        <v>2</v>
      </c>
      <c r="BM238" s="3">
        <v>3</v>
      </c>
      <c r="BN238" s="11">
        <v>3</v>
      </c>
      <c r="BQ238" s="3">
        <v>1</v>
      </c>
      <c r="BR238" s="11">
        <v>1</v>
      </c>
      <c r="BU238" s="3">
        <v>1</v>
      </c>
      <c r="BV238" s="6">
        <v>1</v>
      </c>
      <c r="BW238" s="1">
        <v>2</v>
      </c>
      <c r="BX238" s="6">
        <v>4</v>
      </c>
      <c r="BY238" s="1">
        <v>1</v>
      </c>
      <c r="BZ238" s="6">
        <v>2</v>
      </c>
      <c r="CA238" s="1">
        <v>6</v>
      </c>
      <c r="CC238" s="6" t="s">
        <v>58</v>
      </c>
      <c r="CD238" s="1" t="s">
        <v>59</v>
      </c>
      <c r="CE238" s="1">
        <v>3</v>
      </c>
    </row>
    <row r="239" spans="1:83" ht="12.75">
      <c r="A239" s="3">
        <v>4</v>
      </c>
      <c r="B239" s="6">
        <v>1</v>
      </c>
      <c r="C239" s="3">
        <v>1</v>
      </c>
      <c r="D239" s="11">
        <v>1</v>
      </c>
      <c r="E239" s="3">
        <v>3</v>
      </c>
      <c r="F239" s="10">
        <v>3</v>
      </c>
      <c r="G239" s="3">
        <v>1</v>
      </c>
      <c r="H239" s="4">
        <v>2</v>
      </c>
      <c r="I239" s="4">
        <v>3</v>
      </c>
      <c r="J239" s="4">
        <v>4</v>
      </c>
      <c r="K239" s="4">
        <v>5</v>
      </c>
      <c r="P239" s="5"/>
      <c r="V239" s="4">
        <v>6</v>
      </c>
      <c r="W239" s="4">
        <v>7</v>
      </c>
      <c r="X239" s="4">
        <v>8</v>
      </c>
      <c r="Y239" s="4">
        <v>9</v>
      </c>
      <c r="AA239" s="6">
        <v>1</v>
      </c>
      <c r="AB239" s="3">
        <v>1</v>
      </c>
      <c r="AC239" s="11">
        <v>1</v>
      </c>
      <c r="AD239" s="6">
        <v>8</v>
      </c>
      <c r="AE239" s="6">
        <v>1</v>
      </c>
      <c r="AF239" s="6">
        <v>1</v>
      </c>
      <c r="AH239" s="3">
        <v>2</v>
      </c>
      <c r="AI239" s="4">
        <v>2</v>
      </c>
      <c r="AJ239" s="4">
        <v>1</v>
      </c>
      <c r="AK239" s="4">
        <v>1</v>
      </c>
      <c r="AN239" s="3">
        <v>3</v>
      </c>
      <c r="AO239" s="10">
        <v>3</v>
      </c>
      <c r="AT239" s="4">
        <v>5</v>
      </c>
      <c r="AX239" s="28"/>
      <c r="AY239" s="4"/>
      <c r="BC239" s="4">
        <v>5</v>
      </c>
      <c r="BH239" s="4"/>
      <c r="BJ239" s="6">
        <v>3</v>
      </c>
      <c r="BM239" s="3">
        <v>1</v>
      </c>
      <c r="BN239" s="11">
        <v>1</v>
      </c>
      <c r="BO239" s="3">
        <v>1</v>
      </c>
      <c r="BP239" s="11">
        <v>1</v>
      </c>
      <c r="BQ239" s="3">
        <v>1</v>
      </c>
      <c r="BR239" s="11">
        <v>1</v>
      </c>
      <c r="BU239" s="3">
        <v>1</v>
      </c>
      <c r="BV239" s="6">
        <v>1</v>
      </c>
      <c r="BW239" s="1">
        <v>2</v>
      </c>
      <c r="BX239" s="6">
        <v>5</v>
      </c>
      <c r="BY239" s="1">
        <v>1</v>
      </c>
      <c r="BZ239" s="6">
        <v>2</v>
      </c>
      <c r="CA239" s="1">
        <v>7</v>
      </c>
      <c r="CC239" s="6" t="s">
        <v>58</v>
      </c>
      <c r="CD239" s="1" t="s">
        <v>59</v>
      </c>
      <c r="CE239" s="1">
        <v>3</v>
      </c>
    </row>
    <row r="240" spans="1:83" ht="12.75">
      <c r="A240" s="3">
        <v>3</v>
      </c>
      <c r="B240" s="6">
        <v>3</v>
      </c>
      <c r="C240" s="3">
        <v>3</v>
      </c>
      <c r="D240" s="11">
        <v>3</v>
      </c>
      <c r="E240" s="3">
        <v>4</v>
      </c>
      <c r="F240" s="10">
        <v>4</v>
      </c>
      <c r="P240" s="5">
        <v>10</v>
      </c>
      <c r="Y240" s="4">
        <v>9</v>
      </c>
      <c r="AA240" s="6">
        <v>3</v>
      </c>
      <c r="AB240" s="3">
        <v>3</v>
      </c>
      <c r="AC240" s="11">
        <v>3</v>
      </c>
      <c r="AD240" s="6">
        <v>5</v>
      </c>
      <c r="AE240" s="6">
        <v>1</v>
      </c>
      <c r="AF240" s="6">
        <v>2</v>
      </c>
      <c r="AG240" s="1">
        <v>3</v>
      </c>
      <c r="AI240" s="4">
        <v>1</v>
      </c>
      <c r="AJ240" s="4">
        <v>1</v>
      </c>
      <c r="AK240" s="4">
        <v>1</v>
      </c>
      <c r="AN240" s="3">
        <v>2</v>
      </c>
      <c r="AO240" s="10">
        <v>2</v>
      </c>
      <c r="AQ240" s="4">
        <v>2</v>
      </c>
      <c r="AX240" s="28"/>
      <c r="AY240" s="4"/>
      <c r="AZ240" s="4">
        <v>2</v>
      </c>
      <c r="BH240" s="4"/>
      <c r="BJ240" s="6">
        <v>1</v>
      </c>
      <c r="BK240" s="1">
        <v>3</v>
      </c>
      <c r="BL240" s="6">
        <v>1</v>
      </c>
      <c r="BM240" s="3">
        <v>3</v>
      </c>
      <c r="BN240" s="11">
        <v>3</v>
      </c>
      <c r="BQ240" s="3">
        <v>2</v>
      </c>
      <c r="BR240" s="11">
        <v>2</v>
      </c>
      <c r="BU240" s="3">
        <v>2</v>
      </c>
      <c r="BV240" s="6">
        <v>1</v>
      </c>
      <c r="BW240" s="1">
        <v>2</v>
      </c>
      <c r="BX240" s="6">
        <v>5</v>
      </c>
      <c r="BY240" s="1">
        <v>1</v>
      </c>
      <c r="BZ240" s="6">
        <v>2</v>
      </c>
      <c r="CA240" s="1">
        <v>6</v>
      </c>
      <c r="CC240" s="6" t="s">
        <v>58</v>
      </c>
      <c r="CD240" s="1" t="s">
        <v>59</v>
      </c>
      <c r="CE240" s="1">
        <v>3</v>
      </c>
    </row>
    <row r="241" spans="1:83" ht="12.75">
      <c r="A241" s="3">
        <v>6</v>
      </c>
      <c r="B241" s="6">
        <v>1</v>
      </c>
      <c r="C241" s="3">
        <v>1</v>
      </c>
      <c r="D241" s="11">
        <v>1</v>
      </c>
      <c r="E241" s="3">
        <v>3</v>
      </c>
      <c r="F241" s="10">
        <v>3</v>
      </c>
      <c r="H241" s="4">
        <v>2</v>
      </c>
      <c r="I241" s="4">
        <v>3</v>
      </c>
      <c r="J241" s="4">
        <v>4</v>
      </c>
      <c r="K241" s="4">
        <v>5</v>
      </c>
      <c r="P241" s="5"/>
      <c r="Q241" s="4">
        <v>1</v>
      </c>
      <c r="V241" s="4">
        <v>6</v>
      </c>
      <c r="Y241" s="4">
        <v>9</v>
      </c>
      <c r="AA241" s="6">
        <v>2</v>
      </c>
      <c r="AB241" s="3">
        <v>2</v>
      </c>
      <c r="AC241" s="11">
        <v>2</v>
      </c>
      <c r="AD241" s="6">
        <v>8</v>
      </c>
      <c r="AE241" s="6">
        <v>3</v>
      </c>
      <c r="AF241" s="6">
        <v>2</v>
      </c>
      <c r="AG241" s="1">
        <v>4</v>
      </c>
      <c r="AI241" s="4">
        <v>2</v>
      </c>
      <c r="AJ241" s="4">
        <v>1</v>
      </c>
      <c r="AK241" s="4">
        <v>2</v>
      </c>
      <c r="AN241" s="3">
        <v>1</v>
      </c>
      <c r="AO241" s="10">
        <v>1</v>
      </c>
      <c r="AX241" s="28"/>
      <c r="AY241" s="4"/>
      <c r="BH241" s="4"/>
      <c r="BJ241" s="6">
        <v>2</v>
      </c>
      <c r="BK241" s="1">
        <v>2</v>
      </c>
      <c r="BL241" s="6">
        <v>2</v>
      </c>
      <c r="BM241" s="3">
        <v>3</v>
      </c>
      <c r="BN241" s="11">
        <v>3</v>
      </c>
      <c r="BQ241" s="3">
        <v>1</v>
      </c>
      <c r="BR241" s="11">
        <v>1</v>
      </c>
      <c r="BU241" s="3">
        <v>1</v>
      </c>
      <c r="BV241" s="6">
        <v>1</v>
      </c>
      <c r="BW241" s="1">
        <v>2</v>
      </c>
      <c r="BX241" s="6">
        <v>3</v>
      </c>
      <c r="BY241" s="1">
        <v>1</v>
      </c>
      <c r="BZ241" s="6">
        <v>2</v>
      </c>
      <c r="CA241" s="1">
        <v>8</v>
      </c>
      <c r="CC241" s="6" t="s">
        <v>58</v>
      </c>
      <c r="CD241" s="1" t="s">
        <v>59</v>
      </c>
      <c r="CE241" s="1">
        <v>3</v>
      </c>
    </row>
    <row r="242" spans="1:83" ht="12.75">
      <c r="A242" s="3">
        <v>8</v>
      </c>
      <c r="B242" s="6">
        <v>2</v>
      </c>
      <c r="C242" s="3">
        <v>2</v>
      </c>
      <c r="D242" s="11">
        <v>2</v>
      </c>
      <c r="E242" s="3">
        <v>3</v>
      </c>
      <c r="F242" s="10">
        <v>3</v>
      </c>
      <c r="G242" s="3">
        <v>1</v>
      </c>
      <c r="I242" s="4">
        <v>3</v>
      </c>
      <c r="J242" s="4">
        <v>4</v>
      </c>
      <c r="K242" s="4">
        <v>5</v>
      </c>
      <c r="P242" s="5"/>
      <c r="V242" s="4">
        <v>6</v>
      </c>
      <c r="Y242" s="4">
        <v>9</v>
      </c>
      <c r="AA242" s="6">
        <v>2</v>
      </c>
      <c r="AB242" s="3">
        <v>2</v>
      </c>
      <c r="AC242" s="11">
        <v>2</v>
      </c>
      <c r="AD242" s="6">
        <v>2</v>
      </c>
      <c r="AE242" s="6">
        <v>1</v>
      </c>
      <c r="AF242" s="6">
        <v>1</v>
      </c>
      <c r="AH242" s="3">
        <v>1</v>
      </c>
      <c r="AI242" s="4">
        <v>2</v>
      </c>
      <c r="AJ242" s="4">
        <v>1</v>
      </c>
      <c r="AK242" s="4">
        <v>2</v>
      </c>
      <c r="AN242" s="3">
        <v>2</v>
      </c>
      <c r="AO242" s="10">
        <v>2</v>
      </c>
      <c r="AX242" s="28"/>
      <c r="AY242" s="4"/>
      <c r="BH242" s="4"/>
      <c r="BJ242" s="6">
        <v>2</v>
      </c>
      <c r="BK242" s="1">
        <v>1</v>
      </c>
      <c r="BL242" s="6">
        <v>2</v>
      </c>
      <c r="BM242" s="3">
        <v>3</v>
      </c>
      <c r="BN242" s="11">
        <v>3</v>
      </c>
      <c r="BQ242" s="3">
        <v>1</v>
      </c>
      <c r="BR242" s="11">
        <v>1</v>
      </c>
      <c r="BU242" s="3">
        <v>2</v>
      </c>
      <c r="BV242" s="6">
        <v>1</v>
      </c>
      <c r="BW242" s="1">
        <v>2</v>
      </c>
      <c r="BX242" s="6">
        <v>5</v>
      </c>
      <c r="BY242" s="1">
        <v>1</v>
      </c>
      <c r="BZ242" s="6">
        <v>1</v>
      </c>
      <c r="CA242" s="1">
        <v>3</v>
      </c>
      <c r="CC242" s="6" t="s">
        <v>58</v>
      </c>
      <c r="CD242" s="1" t="s">
        <v>59</v>
      </c>
      <c r="CE242" s="1">
        <v>3</v>
      </c>
    </row>
    <row r="243" spans="1:83" ht="12.75">
      <c r="A243" s="3">
        <v>3</v>
      </c>
      <c r="B243" s="6">
        <v>1</v>
      </c>
      <c r="C243" s="3">
        <v>1</v>
      </c>
      <c r="D243" s="11">
        <v>1</v>
      </c>
      <c r="E243" s="3">
        <v>3</v>
      </c>
      <c r="F243" s="10">
        <v>3</v>
      </c>
      <c r="G243" s="3">
        <v>1</v>
      </c>
      <c r="H243" s="4">
        <v>2</v>
      </c>
      <c r="I243" s="4">
        <v>3</v>
      </c>
      <c r="J243" s="4">
        <v>4</v>
      </c>
      <c r="K243" s="4">
        <v>5</v>
      </c>
      <c r="P243" s="5"/>
      <c r="Q243" s="4">
        <v>1</v>
      </c>
      <c r="V243" s="4">
        <v>6</v>
      </c>
      <c r="W243" s="4">
        <v>7</v>
      </c>
      <c r="X243" s="4">
        <v>8</v>
      </c>
      <c r="Y243" s="4">
        <v>9</v>
      </c>
      <c r="AA243" s="6">
        <v>1</v>
      </c>
      <c r="AB243" s="3">
        <v>1</v>
      </c>
      <c r="AC243" s="11">
        <v>1</v>
      </c>
      <c r="AD243" s="6">
        <v>7</v>
      </c>
      <c r="AE243" s="6">
        <v>1</v>
      </c>
      <c r="AF243" s="6">
        <v>1</v>
      </c>
      <c r="AH243" s="3">
        <v>2</v>
      </c>
      <c r="AI243" s="4">
        <v>2</v>
      </c>
      <c r="AJ243" s="4">
        <v>1</v>
      </c>
      <c r="AK243" s="4">
        <v>1</v>
      </c>
      <c r="AN243" s="3">
        <v>2</v>
      </c>
      <c r="AO243" s="10">
        <v>2</v>
      </c>
      <c r="AP243" s="3">
        <v>1</v>
      </c>
      <c r="AX243" s="28"/>
      <c r="AY243" s="4">
        <v>1</v>
      </c>
      <c r="BH243" s="4"/>
      <c r="BJ243" s="6">
        <v>1</v>
      </c>
      <c r="BK243" s="1">
        <v>2</v>
      </c>
      <c r="BL243" s="6">
        <v>1</v>
      </c>
      <c r="BM243" s="3">
        <v>2</v>
      </c>
      <c r="BN243" s="11">
        <v>2</v>
      </c>
      <c r="BO243" s="3">
        <v>1</v>
      </c>
      <c r="BP243" s="11">
        <v>1</v>
      </c>
      <c r="BQ243" s="3">
        <v>1</v>
      </c>
      <c r="BR243" s="11">
        <v>1</v>
      </c>
      <c r="BU243" s="3">
        <v>2</v>
      </c>
      <c r="BV243" s="6">
        <v>1</v>
      </c>
      <c r="BW243" s="1">
        <v>1</v>
      </c>
      <c r="BX243" s="6">
        <v>4</v>
      </c>
      <c r="BY243" s="1">
        <v>1</v>
      </c>
      <c r="BZ243" s="6">
        <v>2</v>
      </c>
      <c r="CA243" s="1">
        <v>8</v>
      </c>
      <c r="CC243" s="6" t="s">
        <v>58</v>
      </c>
      <c r="CD243" s="1" t="s">
        <v>59</v>
      </c>
      <c r="CE243" s="1">
        <v>3</v>
      </c>
    </row>
    <row r="244" spans="1:83" ht="12.75">
      <c r="A244" s="3">
        <v>7</v>
      </c>
      <c r="B244" s="6">
        <v>2</v>
      </c>
      <c r="C244" s="3">
        <v>1</v>
      </c>
      <c r="D244" s="11">
        <v>1</v>
      </c>
      <c r="E244" s="3">
        <v>3</v>
      </c>
      <c r="F244" s="10">
        <v>3</v>
      </c>
      <c r="G244" s="3">
        <v>1</v>
      </c>
      <c r="H244" s="4">
        <v>2</v>
      </c>
      <c r="I244" s="4">
        <v>3</v>
      </c>
      <c r="J244" s="4">
        <v>4</v>
      </c>
      <c r="P244" s="5"/>
      <c r="U244" s="4">
        <v>5</v>
      </c>
      <c r="V244" s="4">
        <v>6</v>
      </c>
      <c r="W244" s="4">
        <v>7</v>
      </c>
      <c r="Y244" s="4">
        <v>9</v>
      </c>
      <c r="AA244" s="6">
        <v>2</v>
      </c>
      <c r="AB244" s="3">
        <v>2</v>
      </c>
      <c r="AC244" s="11">
        <v>1</v>
      </c>
      <c r="AD244" s="6">
        <v>5</v>
      </c>
      <c r="AE244" s="6">
        <v>1</v>
      </c>
      <c r="AF244" s="6">
        <v>1</v>
      </c>
      <c r="AH244" s="3">
        <v>1</v>
      </c>
      <c r="AI244" s="4">
        <v>2</v>
      </c>
      <c r="AJ244" s="4">
        <v>1</v>
      </c>
      <c r="AK244" s="4">
        <v>1</v>
      </c>
      <c r="AN244" s="3">
        <v>2</v>
      </c>
      <c r="AO244" s="10">
        <v>2</v>
      </c>
      <c r="AX244" s="28"/>
      <c r="AY244" s="4"/>
      <c r="BH244" s="4"/>
      <c r="BJ244" s="6">
        <v>2</v>
      </c>
      <c r="BK244" s="1">
        <v>3</v>
      </c>
      <c r="BL244" s="6">
        <v>2</v>
      </c>
      <c r="BM244" s="3">
        <v>2</v>
      </c>
      <c r="BN244" s="11">
        <v>2</v>
      </c>
      <c r="BO244" s="3">
        <v>1</v>
      </c>
      <c r="BP244" s="11">
        <v>1</v>
      </c>
      <c r="BQ244" s="3">
        <v>2</v>
      </c>
      <c r="BR244" s="11">
        <v>2</v>
      </c>
      <c r="BU244" s="3">
        <v>1</v>
      </c>
      <c r="BV244" s="6">
        <v>1</v>
      </c>
      <c r="BW244" s="1">
        <v>2</v>
      </c>
      <c r="BX244" s="6">
        <v>4</v>
      </c>
      <c r="BY244" s="1">
        <v>1</v>
      </c>
      <c r="BZ244" s="6">
        <v>1</v>
      </c>
      <c r="CA244" s="1">
        <v>3</v>
      </c>
      <c r="CC244" s="6" t="s">
        <v>58</v>
      </c>
      <c r="CD244" s="1" t="s">
        <v>59</v>
      </c>
      <c r="CE244" s="1">
        <v>3</v>
      </c>
    </row>
    <row r="245" spans="1:83" ht="12.75">
      <c r="A245" s="3">
        <v>2</v>
      </c>
      <c r="B245" s="6">
        <v>3</v>
      </c>
      <c r="C245" s="3">
        <v>3</v>
      </c>
      <c r="D245" s="11">
        <v>3</v>
      </c>
      <c r="E245" s="3">
        <v>4</v>
      </c>
      <c r="F245" s="10">
        <v>4</v>
      </c>
      <c r="P245" s="5">
        <v>10</v>
      </c>
      <c r="Z245" s="4">
        <v>10</v>
      </c>
      <c r="AA245" s="6">
        <v>3</v>
      </c>
      <c r="AB245" s="3">
        <v>3</v>
      </c>
      <c r="AC245" s="11">
        <v>3</v>
      </c>
      <c r="AD245" s="6">
        <v>5</v>
      </c>
      <c r="AE245" s="6">
        <v>4</v>
      </c>
      <c r="AF245" s="6">
        <v>2</v>
      </c>
      <c r="AG245" s="1">
        <v>2</v>
      </c>
      <c r="AH245" s="3">
        <v>1</v>
      </c>
      <c r="AJ245" s="4">
        <v>1</v>
      </c>
      <c r="AK245" s="4">
        <v>2</v>
      </c>
      <c r="AN245" s="3">
        <v>6</v>
      </c>
      <c r="AO245" s="10">
        <v>2</v>
      </c>
      <c r="AX245" s="28"/>
      <c r="AY245" s="4"/>
      <c r="BH245" s="4"/>
      <c r="BJ245" s="6">
        <v>1</v>
      </c>
      <c r="BK245" s="1">
        <v>2</v>
      </c>
      <c r="BL245" s="6">
        <v>1</v>
      </c>
      <c r="BM245" s="3">
        <v>3</v>
      </c>
      <c r="BN245" s="11">
        <v>3</v>
      </c>
      <c r="BQ245" s="3">
        <v>1</v>
      </c>
      <c r="BR245" s="11">
        <v>1</v>
      </c>
      <c r="BU245" s="3">
        <v>1</v>
      </c>
      <c r="BV245" s="6">
        <v>1</v>
      </c>
      <c r="BW245" s="1">
        <v>1</v>
      </c>
      <c r="BX245" s="6">
        <v>5</v>
      </c>
      <c r="BY245" s="1">
        <v>1</v>
      </c>
      <c r="BZ245" s="6">
        <v>2</v>
      </c>
      <c r="CA245" s="1">
        <v>6</v>
      </c>
      <c r="CC245" s="6" t="s">
        <v>58</v>
      </c>
      <c r="CD245" s="1" t="s">
        <v>59</v>
      </c>
      <c r="CE245" s="1">
        <v>3</v>
      </c>
    </row>
    <row r="246" spans="1:83" ht="12.75">
      <c r="A246" s="3">
        <v>5</v>
      </c>
      <c r="B246" s="6">
        <v>2</v>
      </c>
      <c r="C246" s="3">
        <v>2</v>
      </c>
      <c r="D246" s="11">
        <v>2</v>
      </c>
      <c r="E246" s="3">
        <v>3</v>
      </c>
      <c r="F246" s="10">
        <v>3</v>
      </c>
      <c r="G246" s="3">
        <v>1</v>
      </c>
      <c r="H246" s="4">
        <v>2</v>
      </c>
      <c r="I246" s="4">
        <v>3</v>
      </c>
      <c r="J246" s="4">
        <v>4</v>
      </c>
      <c r="K246" s="4">
        <v>5</v>
      </c>
      <c r="P246" s="5"/>
      <c r="Q246" s="4">
        <v>1</v>
      </c>
      <c r="R246" s="4">
        <v>2</v>
      </c>
      <c r="V246" s="4">
        <v>6</v>
      </c>
      <c r="W246" s="4">
        <v>7</v>
      </c>
      <c r="Y246" s="4">
        <v>9</v>
      </c>
      <c r="AA246" s="6">
        <v>2</v>
      </c>
      <c r="AB246" s="3">
        <v>2</v>
      </c>
      <c r="AC246" s="11">
        <v>1</v>
      </c>
      <c r="AD246" s="6">
        <v>8</v>
      </c>
      <c r="AE246" s="6">
        <v>2</v>
      </c>
      <c r="AF246" s="6">
        <v>1</v>
      </c>
      <c r="AH246" s="3">
        <v>2</v>
      </c>
      <c r="AI246" s="4">
        <v>2</v>
      </c>
      <c r="AJ246" s="4">
        <v>3</v>
      </c>
      <c r="AK246" s="4">
        <v>2</v>
      </c>
      <c r="AN246" s="3">
        <v>2</v>
      </c>
      <c r="AO246" s="10">
        <v>1</v>
      </c>
      <c r="AP246" s="3">
        <v>1</v>
      </c>
      <c r="AQ246" s="4">
        <v>2</v>
      </c>
      <c r="AT246" s="4">
        <v>5</v>
      </c>
      <c r="AX246" s="28"/>
      <c r="AY246" s="4">
        <v>1</v>
      </c>
      <c r="AZ246" s="4">
        <v>2</v>
      </c>
      <c r="BC246" s="4">
        <v>5</v>
      </c>
      <c r="BH246" s="4"/>
      <c r="BJ246" s="6">
        <v>4</v>
      </c>
      <c r="BK246" s="1">
        <v>1</v>
      </c>
      <c r="BL246" s="6">
        <v>2</v>
      </c>
      <c r="BM246" s="3">
        <v>2</v>
      </c>
      <c r="BN246" s="11">
        <v>2</v>
      </c>
      <c r="BO246" s="3">
        <v>1</v>
      </c>
      <c r="BP246" s="11">
        <v>1</v>
      </c>
      <c r="BQ246" s="3">
        <v>1</v>
      </c>
      <c r="BR246" s="11">
        <v>1</v>
      </c>
      <c r="BU246" s="3">
        <v>1</v>
      </c>
      <c r="BV246" s="6">
        <v>1</v>
      </c>
      <c r="BW246" s="1">
        <v>2</v>
      </c>
      <c r="BX246" s="6">
        <v>4</v>
      </c>
      <c r="BY246" s="1">
        <v>1</v>
      </c>
      <c r="BZ246" s="6">
        <v>2</v>
      </c>
      <c r="CA246" s="1">
        <v>7</v>
      </c>
      <c r="CC246" s="6" t="s">
        <v>58</v>
      </c>
      <c r="CD246" s="1" t="s">
        <v>59</v>
      </c>
      <c r="CE246" s="1">
        <v>3</v>
      </c>
    </row>
    <row r="247" spans="1:83" ht="13.5" thickBot="1">
      <c r="A247" s="3">
        <v>6</v>
      </c>
      <c r="B247" s="6">
        <v>1</v>
      </c>
      <c r="C247" s="3">
        <v>2</v>
      </c>
      <c r="D247" s="11">
        <v>2</v>
      </c>
      <c r="E247" s="3">
        <v>4</v>
      </c>
      <c r="F247" s="10">
        <v>4</v>
      </c>
      <c r="G247" s="20"/>
      <c r="H247" s="23">
        <v>2</v>
      </c>
      <c r="I247" s="23">
        <v>3</v>
      </c>
      <c r="J247" s="23">
        <v>4</v>
      </c>
      <c r="K247" s="23"/>
      <c r="L247" s="23"/>
      <c r="M247" s="23"/>
      <c r="N247" s="23"/>
      <c r="O247" s="23"/>
      <c r="P247" s="25"/>
      <c r="Q247" s="4">
        <v>1</v>
      </c>
      <c r="V247" s="4">
        <v>6</v>
      </c>
      <c r="W247" s="4">
        <v>7</v>
      </c>
      <c r="Y247" s="4">
        <v>9</v>
      </c>
      <c r="AA247" s="6">
        <v>2</v>
      </c>
      <c r="AB247" s="3">
        <v>2</v>
      </c>
      <c r="AC247" s="11">
        <v>1</v>
      </c>
      <c r="AD247" s="6">
        <v>7</v>
      </c>
      <c r="AE247" s="6">
        <v>1</v>
      </c>
      <c r="AF247" s="6">
        <v>1</v>
      </c>
      <c r="AH247" s="3">
        <v>2</v>
      </c>
      <c r="AI247" s="4">
        <v>2</v>
      </c>
      <c r="AJ247" s="4">
        <v>1</v>
      </c>
      <c r="AK247" s="4">
        <v>1</v>
      </c>
      <c r="AN247" s="3">
        <v>2</v>
      </c>
      <c r="AO247" s="10">
        <v>1</v>
      </c>
      <c r="AP247" s="13"/>
      <c r="AQ247" s="16"/>
      <c r="AR247" s="16"/>
      <c r="AS247" s="16"/>
      <c r="AT247" s="16"/>
      <c r="AU247" s="16"/>
      <c r="AV247" s="16"/>
      <c r="AW247" s="16"/>
      <c r="AX247" s="29"/>
      <c r="AY247" s="16"/>
      <c r="AZ247" s="16"/>
      <c r="BA247" s="16"/>
      <c r="BB247" s="16"/>
      <c r="BC247" s="16"/>
      <c r="BD247" s="16"/>
      <c r="BE247" s="16"/>
      <c r="BF247" s="16"/>
      <c r="BG247" s="18"/>
      <c r="BH247" s="4"/>
      <c r="BJ247" s="6">
        <v>2</v>
      </c>
      <c r="BK247" s="1">
        <v>1</v>
      </c>
      <c r="BL247" s="6">
        <v>2</v>
      </c>
      <c r="BM247" s="3">
        <v>3</v>
      </c>
      <c r="BN247" s="11">
        <v>3</v>
      </c>
      <c r="BQ247" s="3">
        <v>2</v>
      </c>
      <c r="BR247" s="11">
        <v>2</v>
      </c>
      <c r="BU247" s="3">
        <v>1</v>
      </c>
      <c r="BV247" s="6">
        <v>1</v>
      </c>
      <c r="BW247" s="1">
        <v>2</v>
      </c>
      <c r="BX247" s="6">
        <v>3</v>
      </c>
      <c r="BY247" s="1">
        <v>1</v>
      </c>
      <c r="BZ247" s="6">
        <v>2</v>
      </c>
      <c r="CA247" s="1">
        <v>8</v>
      </c>
      <c r="CC247" s="6" t="s">
        <v>58</v>
      </c>
      <c r="CD247" s="1" t="s">
        <v>59</v>
      </c>
      <c r="CE247" s="1">
        <v>3</v>
      </c>
    </row>
    <row r="249" ht="12.75">
      <c r="CE249" s="1" t="s">
        <v>61</v>
      </c>
    </row>
    <row r="250" ht="12.75">
      <c r="CE250" s="1" t="s">
        <v>62</v>
      </c>
    </row>
    <row r="251" ht="12.75">
      <c r="CE251" s="1" t="s">
        <v>63</v>
      </c>
    </row>
  </sheetData>
  <mergeCells count="35">
    <mergeCell ref="AG1:AG2"/>
    <mergeCell ref="AN1:AO2"/>
    <mergeCell ref="BH1:BI2"/>
    <mergeCell ref="BJ1:BJ2"/>
    <mergeCell ref="AH1:AM1"/>
    <mergeCell ref="AP1:BG1"/>
    <mergeCell ref="AP2:AX2"/>
    <mergeCell ref="AY2:BG2"/>
    <mergeCell ref="AD1:AD2"/>
    <mergeCell ref="E1:F2"/>
    <mergeCell ref="AE1:AE2"/>
    <mergeCell ref="AF1:AF2"/>
    <mergeCell ref="G1:Z1"/>
    <mergeCell ref="B1:B2"/>
    <mergeCell ref="A1:A2"/>
    <mergeCell ref="AA1:AA2"/>
    <mergeCell ref="AB1:AC2"/>
    <mergeCell ref="G2:P2"/>
    <mergeCell ref="Q2:Z2"/>
    <mergeCell ref="C1:D2"/>
    <mergeCell ref="BK1:BK2"/>
    <mergeCell ref="BL1:BL2"/>
    <mergeCell ref="BM1:BN2"/>
    <mergeCell ref="BO1:BP2"/>
    <mergeCell ref="BQ1:BR2"/>
    <mergeCell ref="BS1:BT2"/>
    <mergeCell ref="BU1:BU2"/>
    <mergeCell ref="BV1:BV2"/>
    <mergeCell ref="CA1:CA2"/>
    <mergeCell ref="CB1:CB2"/>
    <mergeCell ref="CC1:CC2"/>
    <mergeCell ref="BW1:BW2"/>
    <mergeCell ref="BX1:BX2"/>
    <mergeCell ref="BY1:BY2"/>
    <mergeCell ref="BZ1:BZ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703"/>
  <sheetViews>
    <sheetView tabSelected="1" workbookViewId="0" topLeftCell="A141">
      <selection activeCell="E46" sqref="E46"/>
    </sheetView>
  </sheetViews>
  <sheetFormatPr defaultColWidth="9.140625" defaultRowHeight="12.75"/>
  <cols>
    <col min="1" max="1" width="61.00390625" style="40" customWidth="1"/>
    <col min="2" max="2" width="14.28125" style="0" customWidth="1"/>
    <col min="3" max="3" width="13.140625" style="0" customWidth="1"/>
    <col min="4" max="4" width="11.421875" style="0" customWidth="1"/>
    <col min="6" max="6" width="9.8515625" style="0" customWidth="1"/>
  </cols>
  <sheetData>
    <row r="1" spans="1:3" ht="12.75">
      <c r="A1" s="38" t="s">
        <v>64</v>
      </c>
      <c r="B1" t="s">
        <v>106</v>
      </c>
      <c r="C1" s="42" t="s">
        <v>105</v>
      </c>
    </row>
    <row r="2" spans="1:3" ht="15.75">
      <c r="A2" s="34" t="s">
        <v>65</v>
      </c>
      <c r="B2">
        <f>COUNTIF(Dati!$A$3:$A$247,1)</f>
        <v>61</v>
      </c>
      <c r="C2" s="41">
        <f>B2/$B$10*100</f>
        <v>24.897959183673468</v>
      </c>
    </row>
    <row r="3" spans="1:3" ht="15.75">
      <c r="A3" s="35" t="s">
        <v>66</v>
      </c>
      <c r="B3">
        <f>COUNTIF(Dati!$A$3:$A$247,2)</f>
        <v>44</v>
      </c>
      <c r="C3" s="41">
        <f aca="true" t="shared" si="0" ref="C3:C9">B3/$B$10*100</f>
        <v>17.959183673469386</v>
      </c>
    </row>
    <row r="4" spans="1:3" ht="15.75">
      <c r="A4" s="35" t="s">
        <v>67</v>
      </c>
      <c r="B4">
        <f>COUNTIF(Dati!$A$3:$A$247,3)</f>
        <v>22</v>
      </c>
      <c r="C4" s="41">
        <f t="shared" si="0"/>
        <v>8.979591836734693</v>
      </c>
    </row>
    <row r="5" spans="1:3" ht="15.75">
      <c r="A5" s="35" t="s">
        <v>68</v>
      </c>
      <c r="B5">
        <f>COUNTIF(Dati!$A$3:$A$247,4)</f>
        <v>29</v>
      </c>
      <c r="C5" s="41">
        <f t="shared" si="0"/>
        <v>11.83673469387755</v>
      </c>
    </row>
    <row r="6" spans="1:3" ht="15.75">
      <c r="A6" s="35" t="s">
        <v>69</v>
      </c>
      <c r="B6">
        <f>COUNTIF(Dati!$A$3:$A$247,5)</f>
        <v>29</v>
      </c>
      <c r="C6" s="41">
        <f t="shared" si="0"/>
        <v>11.83673469387755</v>
      </c>
    </row>
    <row r="7" spans="1:3" ht="15.75">
      <c r="A7" s="35" t="s">
        <v>70</v>
      </c>
      <c r="B7">
        <f>COUNTIF(Dati!$A$3:$A$247,6)</f>
        <v>27</v>
      </c>
      <c r="C7" s="41">
        <f t="shared" si="0"/>
        <v>11.020408163265307</v>
      </c>
    </row>
    <row r="8" spans="1:3" ht="15.75">
      <c r="A8" s="35" t="s">
        <v>71</v>
      </c>
      <c r="B8">
        <f>COUNTIF(Dati!$A$3:$A$247,7)</f>
        <v>13</v>
      </c>
      <c r="C8" s="41">
        <f t="shared" si="0"/>
        <v>5.3061224489795915</v>
      </c>
    </row>
    <row r="9" spans="1:3" ht="15.75">
      <c r="A9" s="35" t="s">
        <v>72</v>
      </c>
      <c r="B9">
        <f>COUNTIF(Dati!$A$3:$A$247,8)</f>
        <v>20</v>
      </c>
      <c r="C9" s="41">
        <f t="shared" si="0"/>
        <v>8.16326530612245</v>
      </c>
    </row>
    <row r="10" spans="1:3" ht="15.75">
      <c r="A10" s="36" t="s">
        <v>73</v>
      </c>
      <c r="B10">
        <f>SUM(B2:B9)</f>
        <v>245</v>
      </c>
      <c r="C10">
        <f>SUM(C2:C9)</f>
        <v>100</v>
      </c>
    </row>
    <row r="11" ht="12.75"/>
    <row r="12" spans="1:3" s="37" customFormat="1" ht="31.5">
      <c r="A12" s="39" t="s">
        <v>74</v>
      </c>
      <c r="B12" s="37" t="s">
        <v>106</v>
      </c>
      <c r="C12" s="44" t="s">
        <v>105</v>
      </c>
    </row>
    <row r="13" spans="1:3" ht="25.5">
      <c r="A13" s="40" t="s">
        <v>75</v>
      </c>
      <c r="B13">
        <f>COUNTIF(Dati!$B$3:$B$247,1)</f>
        <v>64</v>
      </c>
      <c r="C13" s="41">
        <f>B13/$B$16*100</f>
        <v>26.122448979591837</v>
      </c>
    </row>
    <row r="14" spans="1:3" ht="25.5">
      <c r="A14" s="40" t="s">
        <v>76</v>
      </c>
      <c r="B14">
        <f>COUNTIF(Dati!$B$3:$B$247,2)</f>
        <v>108</v>
      </c>
      <c r="C14" s="41">
        <f>B14/$B$16*100</f>
        <v>44.08163265306123</v>
      </c>
    </row>
    <row r="15" spans="1:3" ht="25.5">
      <c r="A15" s="40" t="s">
        <v>77</v>
      </c>
      <c r="B15">
        <f>COUNTIF(Dati!$B$3:$B$247,3)</f>
        <v>73</v>
      </c>
      <c r="C15" s="41">
        <f>B15/$B$16*100</f>
        <v>29.795918367346943</v>
      </c>
    </row>
    <row r="16" spans="1:3" ht="15.75">
      <c r="A16" s="36" t="s">
        <v>73</v>
      </c>
      <c r="B16">
        <f>SUM(B12:B15)</f>
        <v>245</v>
      </c>
      <c r="C16">
        <f>SUM(C12:C15)</f>
        <v>100.00000000000001</v>
      </c>
    </row>
    <row r="17" ht="12.75"/>
    <row r="18" spans="1:5" ht="51">
      <c r="A18" s="38" t="s">
        <v>78</v>
      </c>
      <c r="B18" t="s">
        <v>79</v>
      </c>
      <c r="C18" s="42" t="s">
        <v>105</v>
      </c>
      <c r="D18" t="s">
        <v>224</v>
      </c>
      <c r="E18" s="42" t="s">
        <v>105</v>
      </c>
    </row>
    <row r="19" spans="1:5" ht="12.75">
      <c r="A19" s="40" t="s">
        <v>80</v>
      </c>
      <c r="B19">
        <f>COUNTIF(Dati!$C$3:$C$247,1)</f>
        <v>152</v>
      </c>
      <c r="C19" s="41">
        <f>B19/$B$23*100</f>
        <v>62.295081967213115</v>
      </c>
      <c r="D19">
        <f>COUNTIF(Dati!$D$3:$D$247,1)</f>
        <v>166</v>
      </c>
      <c r="E19" s="41">
        <f>D19/$D$23*100</f>
        <v>68.0327868852459</v>
      </c>
    </row>
    <row r="20" spans="1:5" ht="12.75">
      <c r="A20" s="40" t="s">
        <v>81</v>
      </c>
      <c r="B20">
        <f>COUNTIF(Dati!$C$3:$C$247,2)</f>
        <v>47</v>
      </c>
      <c r="C20" s="41">
        <f>B20/$B$23*100</f>
        <v>19.262295081967213</v>
      </c>
      <c r="D20">
        <f>COUNTIF(Dati!$D$3:$D$247,2)</f>
        <v>46</v>
      </c>
      <c r="E20" s="41">
        <f>D20/$D$23*100</f>
        <v>18.852459016393443</v>
      </c>
    </row>
    <row r="21" spans="1:5" ht="12.75">
      <c r="A21" s="40" t="s">
        <v>82</v>
      </c>
      <c r="B21">
        <f>COUNTIF(Dati!$C$3:$C$247,3)</f>
        <v>27</v>
      </c>
      <c r="C21" s="41">
        <f>B21/$B$23*100</f>
        <v>11.065573770491802</v>
      </c>
      <c r="D21">
        <f>COUNTIF(Dati!$D$3:$D$247,3)</f>
        <v>21</v>
      </c>
      <c r="E21" s="41">
        <f>D21/$D$23*100</f>
        <v>8.60655737704918</v>
      </c>
    </row>
    <row r="22" spans="1:5" ht="12.75">
      <c r="A22" s="40" t="s">
        <v>83</v>
      </c>
      <c r="B22">
        <f>COUNTIF(Dati!$C$3:$C$247,4)</f>
        <v>18</v>
      </c>
      <c r="C22" s="41">
        <f>B22/$B$23*100</f>
        <v>7.377049180327869</v>
      </c>
      <c r="D22">
        <f>COUNTIF(Dati!$D$3:$D$247,4)</f>
        <v>11</v>
      </c>
      <c r="E22" s="41">
        <f>D22/$D$23*100</f>
        <v>4.508196721311475</v>
      </c>
    </row>
    <row r="23" spans="1:5" ht="15.75">
      <c r="A23" s="36" t="s">
        <v>73</v>
      </c>
      <c r="B23">
        <f>SUM(B19:B22)</f>
        <v>244</v>
      </c>
      <c r="C23">
        <f>SUM(C19:C22)</f>
        <v>100</v>
      </c>
      <c r="D23">
        <f>SUM(D19:D22)</f>
        <v>244</v>
      </c>
      <c r="E23">
        <f>SUM(E19:E22)</f>
        <v>100</v>
      </c>
    </row>
    <row r="24" ht="15.75">
      <c r="A24" s="45"/>
    </row>
    <row r="25" ht="15.75">
      <c r="A25" s="48" t="s">
        <v>221</v>
      </c>
    </row>
    <row r="26" spans="1:5" ht="12.75">
      <c r="A26" s="40" t="s">
        <v>80</v>
      </c>
      <c r="B26">
        <f>COUNTIF(Dati!$C$3:$C$154,1)</f>
        <v>92</v>
      </c>
      <c r="C26" s="41">
        <f>B26/$B$30*100</f>
        <v>60.526315789473685</v>
      </c>
      <c r="D26">
        <f>COUNTIF(Dati!$D$3:$D$154,1)</f>
        <v>102</v>
      </c>
      <c r="E26" s="41">
        <f>D26/$D$30*100</f>
        <v>67.54966887417218</v>
      </c>
    </row>
    <row r="27" spans="1:5" ht="12.75">
      <c r="A27" s="40" t="s">
        <v>81</v>
      </c>
      <c r="B27">
        <f>COUNTIF(Dati!$C$3:$C$154,2)</f>
        <v>31</v>
      </c>
      <c r="C27" s="41">
        <f>B27/$B$30*100</f>
        <v>20.394736842105264</v>
      </c>
      <c r="D27">
        <f>COUNTIF(Dati!$D$3:$D$154,2)</f>
        <v>27</v>
      </c>
      <c r="E27" s="41">
        <f>D27/$D$30*100</f>
        <v>17.880794701986755</v>
      </c>
    </row>
    <row r="28" spans="1:5" ht="12.75">
      <c r="A28" s="40" t="s">
        <v>82</v>
      </c>
      <c r="B28">
        <f>COUNTIF(Dati!$C$3:$C$154,3)</f>
        <v>19</v>
      </c>
      <c r="C28" s="41">
        <f>B28/$B$30*100</f>
        <v>12.5</v>
      </c>
      <c r="D28">
        <f>COUNTIF(Dati!$D$3:$D$154,3)</f>
        <v>16</v>
      </c>
      <c r="E28" s="41">
        <f>D28/$D$30*100</f>
        <v>10.596026490066226</v>
      </c>
    </row>
    <row r="29" spans="1:5" ht="12.75">
      <c r="A29" s="40" t="s">
        <v>83</v>
      </c>
      <c r="B29">
        <f>COUNTIF(Dati!$C$3:$C$154,4)</f>
        <v>10</v>
      </c>
      <c r="C29" s="41">
        <f>B29/$B$30*100</f>
        <v>6.578947368421052</v>
      </c>
      <c r="D29">
        <f>COUNTIF(Dati!$D$3:$D$154,4)</f>
        <v>6</v>
      </c>
      <c r="E29" s="41">
        <f>D29/$D$30*100</f>
        <v>3.9735099337748347</v>
      </c>
    </row>
    <row r="30" spans="1:5" ht="15.75">
      <c r="A30" s="36" t="s">
        <v>73</v>
      </c>
      <c r="B30">
        <f>SUM(B26:B29)</f>
        <v>152</v>
      </c>
      <c r="C30">
        <f>SUM(C26:C29)</f>
        <v>100</v>
      </c>
      <c r="D30">
        <f>SUM(D26:D29)</f>
        <v>151</v>
      </c>
      <c r="E30">
        <f>SUM(E26:E29)</f>
        <v>100</v>
      </c>
    </row>
    <row r="31" ht="15.75">
      <c r="A31" s="45"/>
    </row>
    <row r="32" ht="15.75">
      <c r="A32" s="48" t="s">
        <v>222</v>
      </c>
    </row>
    <row r="33" spans="1:5" ht="12.75">
      <c r="A33" s="40" t="s">
        <v>80</v>
      </c>
      <c r="B33">
        <f>COUNTIF(Dati!$C$155:$C$213,1)</f>
        <v>37</v>
      </c>
      <c r="C33" s="41">
        <f>B33/$B$37*100</f>
        <v>62.71186440677966</v>
      </c>
      <c r="D33">
        <f>COUNTIF(Dati!$D$155:$D$213,1)</f>
        <v>40</v>
      </c>
      <c r="E33" s="41">
        <f>D33/$D$37*100</f>
        <v>67.79661016949152</v>
      </c>
    </row>
    <row r="34" spans="1:5" ht="12.75">
      <c r="A34" s="40" t="s">
        <v>81</v>
      </c>
      <c r="B34">
        <f>COUNTIF(Dati!$C$155:$C$213,2)</f>
        <v>9</v>
      </c>
      <c r="C34" s="41">
        <f>B34/$B$37*100</f>
        <v>15.254237288135593</v>
      </c>
      <c r="D34">
        <f>COUNTIF(Dati!$D$155:$D$213,2)</f>
        <v>11</v>
      </c>
      <c r="E34" s="41">
        <f>D34/$D$37*100</f>
        <v>18.64406779661017</v>
      </c>
    </row>
    <row r="35" spans="1:5" ht="12.75">
      <c r="A35" s="40" t="s">
        <v>82</v>
      </c>
      <c r="B35">
        <f>COUNTIF(Dati!$C$155:$C$213,3)</f>
        <v>6</v>
      </c>
      <c r="C35" s="41">
        <f>B35/$B$37*100</f>
        <v>10.16949152542373</v>
      </c>
      <c r="D35">
        <f>COUNTIF(Dati!$D$155:$D$213,3)</f>
        <v>3</v>
      </c>
      <c r="E35" s="41">
        <f>D35/$D$37*100</f>
        <v>5.084745762711865</v>
      </c>
    </row>
    <row r="36" spans="1:5" ht="12.75">
      <c r="A36" s="40" t="s">
        <v>83</v>
      </c>
      <c r="B36">
        <f>COUNTIF(Dati!$C$155:$C$213,4)</f>
        <v>7</v>
      </c>
      <c r="C36" s="41">
        <f>B36/$B$37*100</f>
        <v>11.864406779661017</v>
      </c>
      <c r="D36">
        <f>COUNTIF(Dati!$D$155:$D$213,4)</f>
        <v>5</v>
      </c>
      <c r="E36" s="41">
        <f>D36/$D$37*100</f>
        <v>8.47457627118644</v>
      </c>
    </row>
    <row r="37" spans="1:5" ht="15.75">
      <c r="A37" s="36" t="s">
        <v>73</v>
      </c>
      <c r="B37">
        <f>SUM(B33:B36)</f>
        <v>59</v>
      </c>
      <c r="C37">
        <f>SUM(C33:C36)</f>
        <v>100</v>
      </c>
      <c r="D37">
        <f>SUM(D33:D36)</f>
        <v>59</v>
      </c>
      <c r="E37">
        <f>SUM(E33:E36)</f>
        <v>99.99999999999999</v>
      </c>
    </row>
    <row r="38" ht="15.75">
      <c r="A38" s="45"/>
    </row>
    <row r="39" ht="15.75">
      <c r="A39" s="48" t="s">
        <v>223</v>
      </c>
    </row>
    <row r="40" spans="1:5" ht="12.75">
      <c r="A40" s="40" t="s">
        <v>80</v>
      </c>
      <c r="B40">
        <f>COUNTIF(Dati!$C$214:$C$247,1)</f>
        <v>23</v>
      </c>
      <c r="C40" s="41">
        <f>B40/$B$44*100</f>
        <v>69.6969696969697</v>
      </c>
      <c r="D40">
        <f>COUNTIF(Dati!$D$214:$D$247,1)</f>
        <v>24</v>
      </c>
      <c r="E40" s="41">
        <f>D40/$D$44*100</f>
        <v>70.58823529411765</v>
      </c>
    </row>
    <row r="41" spans="1:5" ht="12.75">
      <c r="A41" s="40" t="s">
        <v>81</v>
      </c>
      <c r="B41">
        <f>COUNTIF(Dati!$C$214:$C$247,2)</f>
        <v>7</v>
      </c>
      <c r="C41" s="41">
        <f>B41/$B$44*100</f>
        <v>21.21212121212121</v>
      </c>
      <c r="D41">
        <f>COUNTIF(Dati!$D$214:$D$247,2)</f>
        <v>8</v>
      </c>
      <c r="E41" s="41">
        <f>D41/$D$44*100</f>
        <v>23.52941176470588</v>
      </c>
    </row>
    <row r="42" spans="1:5" ht="12.75">
      <c r="A42" s="40" t="s">
        <v>82</v>
      </c>
      <c r="B42">
        <f>COUNTIF(Dati!$C$214:$C$247,3)</f>
        <v>2</v>
      </c>
      <c r="C42" s="41">
        <f>B42/$B$44*100</f>
        <v>6.0606060606060606</v>
      </c>
      <c r="D42">
        <f>COUNTIF(Dati!$D$214:$D$247,3)</f>
        <v>2</v>
      </c>
      <c r="E42" s="41">
        <f>D42/$D$44*100</f>
        <v>5.88235294117647</v>
      </c>
    </row>
    <row r="43" spans="1:5" ht="12.75">
      <c r="A43" s="40" t="s">
        <v>83</v>
      </c>
      <c r="B43">
        <f>COUNTIF(Dati!$C$214:$C$247,4)</f>
        <v>1</v>
      </c>
      <c r="C43" s="41">
        <f>B43/$B$44*100</f>
        <v>3.0303030303030303</v>
      </c>
      <c r="D43">
        <f>COUNTIF(Dati!$D$214:$D$247,4)</f>
        <v>0</v>
      </c>
      <c r="E43" s="41">
        <f>D43/$D$44*100</f>
        <v>0</v>
      </c>
    </row>
    <row r="44" spans="1:5" ht="15.75">
      <c r="A44" s="36" t="s">
        <v>73</v>
      </c>
      <c r="B44">
        <f>SUM(B40:B43)</f>
        <v>33</v>
      </c>
      <c r="C44">
        <f>SUM(C40:C43)</f>
        <v>100</v>
      </c>
      <c r="D44">
        <f>SUM(D40:D43)</f>
        <v>34</v>
      </c>
      <c r="E44">
        <f>SUM(E40:E43)</f>
        <v>100</v>
      </c>
    </row>
    <row r="45" ht="12.75"/>
    <row r="46" spans="1:5" ht="38.25">
      <c r="A46" s="38" t="s">
        <v>84</v>
      </c>
      <c r="B46" t="s">
        <v>79</v>
      </c>
      <c r="C46" s="42" t="s">
        <v>105</v>
      </c>
      <c r="D46" t="s">
        <v>224</v>
      </c>
      <c r="E46" s="42" t="s">
        <v>105</v>
      </c>
    </row>
    <row r="47" spans="1:5" ht="12.75">
      <c r="A47" s="40" t="s">
        <v>85</v>
      </c>
      <c r="B47">
        <f>COUNTIF(Dati!$E$3:$E$247,1)</f>
        <v>59</v>
      </c>
      <c r="C47" s="41">
        <f>B47/$B$52*100</f>
        <v>24.081632653061224</v>
      </c>
      <c r="D47">
        <f>COUNTIF(Dati!$F$3:$F$247,1)</f>
        <v>49</v>
      </c>
      <c r="E47" s="41">
        <f>D47/$D$52*100</f>
        <v>20.081967213114755</v>
      </c>
    </row>
    <row r="48" spans="1:5" ht="12.75">
      <c r="A48" s="40" t="s">
        <v>86</v>
      </c>
      <c r="B48">
        <f>COUNTIF(Dati!$E$3:$E$247,2)</f>
        <v>31</v>
      </c>
      <c r="C48" s="41">
        <f>B48/$B$52*100</f>
        <v>12.653061224489795</v>
      </c>
      <c r="D48">
        <f>COUNTIF(Dati!$F$3:$F$247,2)</f>
        <v>26</v>
      </c>
      <c r="E48" s="41">
        <f>D48/$D$52*100</f>
        <v>10.655737704918032</v>
      </c>
    </row>
    <row r="49" spans="1:5" ht="12.75">
      <c r="A49" s="40" t="s">
        <v>87</v>
      </c>
      <c r="B49">
        <f>COUNTIF(Dati!$E$3:$E$247,3)</f>
        <v>105</v>
      </c>
      <c r="C49" s="41">
        <f>B49/$B$52*100</f>
        <v>42.857142857142854</v>
      </c>
      <c r="D49">
        <f>COUNTIF(Dati!$F$3:$F$247,3)</f>
        <v>119</v>
      </c>
      <c r="E49" s="41">
        <f>D49/$D$52*100</f>
        <v>48.77049180327869</v>
      </c>
    </row>
    <row r="50" spans="1:5" ht="12.75">
      <c r="A50" s="40" t="s">
        <v>88</v>
      </c>
      <c r="B50">
        <f>COUNTIF(Dati!$E$3:$E$247,4)</f>
        <v>40</v>
      </c>
      <c r="C50" s="41">
        <f>B50/$B$52*100</f>
        <v>16.3265306122449</v>
      </c>
      <c r="D50">
        <f>COUNTIF(Dati!$F$3:$F$247,4)</f>
        <v>49</v>
      </c>
      <c r="E50" s="41">
        <f>D50/$D$52*100</f>
        <v>20.081967213114755</v>
      </c>
    </row>
    <row r="51" spans="1:5" ht="12.75">
      <c r="A51" s="40" t="s">
        <v>82</v>
      </c>
      <c r="B51">
        <f>COUNTIF(Dati!$E$3:$E$247,5)</f>
        <v>10</v>
      </c>
      <c r="C51" s="41">
        <f>B51/$B$52*100</f>
        <v>4.081632653061225</v>
      </c>
      <c r="D51">
        <f>COUNTIF(Dati!$F$3:$F$247,5)</f>
        <v>1</v>
      </c>
      <c r="E51" s="41">
        <f>D51/$D$52*100</f>
        <v>0.4098360655737705</v>
      </c>
    </row>
    <row r="52" spans="1:5" ht="15.75">
      <c r="A52" s="36" t="s">
        <v>73</v>
      </c>
      <c r="B52">
        <f>SUM(B47:B51)</f>
        <v>245</v>
      </c>
      <c r="C52">
        <f>SUM(C47:C51)</f>
        <v>99.99999999999999</v>
      </c>
      <c r="D52">
        <f>SUM(D47:D51)</f>
        <v>244</v>
      </c>
      <c r="E52">
        <f>SUM(E47:E51)</f>
        <v>100</v>
      </c>
    </row>
    <row r="53" ht="15.75">
      <c r="A53" s="45"/>
    </row>
    <row r="54" ht="15.75">
      <c r="A54" s="48" t="s">
        <v>221</v>
      </c>
    </row>
    <row r="55" spans="1:5" ht="12.75">
      <c r="A55" s="40" t="s">
        <v>85</v>
      </c>
      <c r="B55">
        <f>COUNTIF(Dati!$E$3:$E$154,1)</f>
        <v>40</v>
      </c>
      <c r="C55" s="41">
        <f>B55/$B$60*100</f>
        <v>26.31578947368421</v>
      </c>
      <c r="D55">
        <f>COUNTIF(Dati!$F$3:$F$154,1)</f>
        <v>37</v>
      </c>
      <c r="E55" s="41">
        <f>D55/$D$60*100</f>
        <v>24.503311258278146</v>
      </c>
    </row>
    <row r="56" spans="1:5" ht="12.75">
      <c r="A56" s="40" t="s">
        <v>86</v>
      </c>
      <c r="B56">
        <f>COUNTIF(Dati!$E$3:$E$154,2)</f>
        <v>23</v>
      </c>
      <c r="C56" s="41">
        <f>B56/$B$60*100</f>
        <v>15.131578947368421</v>
      </c>
      <c r="D56">
        <f>COUNTIF(Dati!$F$3:$F$154,2)</f>
        <v>19</v>
      </c>
      <c r="E56" s="41">
        <f>D56/$D$60*100</f>
        <v>12.582781456953644</v>
      </c>
    </row>
    <row r="57" spans="1:5" ht="12.75">
      <c r="A57" s="40" t="s">
        <v>87</v>
      </c>
      <c r="B57">
        <f>COUNTIF(Dati!$E$3:$E$154,3)</f>
        <v>62</v>
      </c>
      <c r="C57" s="41">
        <f>B57/$B$60*100</f>
        <v>40.78947368421053</v>
      </c>
      <c r="D57">
        <f>COUNTIF(Dati!$F$3:$F$154,3)</f>
        <v>66</v>
      </c>
      <c r="E57" s="41">
        <f>D57/$D$60*100</f>
        <v>43.70860927152318</v>
      </c>
    </row>
    <row r="58" spans="1:5" ht="12.75">
      <c r="A58" s="40" t="s">
        <v>88</v>
      </c>
      <c r="B58">
        <f>COUNTIF(Dati!$E$3:$E$154,4)</f>
        <v>20</v>
      </c>
      <c r="C58" s="41">
        <f>B58/$B$60*100</f>
        <v>13.157894736842104</v>
      </c>
      <c r="D58">
        <f>COUNTIF(Dati!$F$3:$F$154,4)</f>
        <v>29</v>
      </c>
      <c r="E58" s="41">
        <f>D58/$D$60*100</f>
        <v>19.205298013245034</v>
      </c>
    </row>
    <row r="59" spans="1:5" ht="12.75">
      <c r="A59" s="40" t="s">
        <v>82</v>
      </c>
      <c r="B59">
        <f>COUNTIF(Dati!$E$3:$E$154,5)</f>
        <v>7</v>
      </c>
      <c r="C59" s="41">
        <f>B59/$B$60*100</f>
        <v>4.605263157894736</v>
      </c>
      <c r="D59">
        <f>COUNTIF(Dati!$F$3:$F$154,5)</f>
        <v>0</v>
      </c>
      <c r="E59" s="41">
        <f>D59/$D$60*100</f>
        <v>0</v>
      </c>
    </row>
    <row r="60" spans="1:5" ht="15.75">
      <c r="A60" s="36" t="s">
        <v>73</v>
      </c>
      <c r="B60">
        <f>SUM(B55:B59)</f>
        <v>152</v>
      </c>
      <c r="C60">
        <f>SUM(C55:C59)</f>
        <v>100</v>
      </c>
      <c r="D60">
        <f>SUM(D55:D59)</f>
        <v>151</v>
      </c>
      <c r="E60">
        <f>SUM(E55:E59)</f>
        <v>100</v>
      </c>
    </row>
    <row r="61" ht="15.75">
      <c r="A61" s="45"/>
    </row>
    <row r="62" ht="15.75">
      <c r="A62" s="48" t="s">
        <v>222</v>
      </c>
    </row>
    <row r="63" spans="1:5" ht="12.75">
      <c r="A63" s="40" t="s">
        <v>85</v>
      </c>
      <c r="B63">
        <f>COUNTIF(Dati!$E$155:$E$213,1)</f>
        <v>13</v>
      </c>
      <c r="C63" s="41">
        <f>B63/$B$68*100</f>
        <v>22.033898305084744</v>
      </c>
      <c r="D63">
        <f>COUNTIF(Dati!$F$155:$F$213,1)</f>
        <v>7</v>
      </c>
      <c r="E63" s="41">
        <f>D63/$D$68*100</f>
        <v>11.864406779661017</v>
      </c>
    </row>
    <row r="64" spans="1:5" ht="12.75">
      <c r="A64" s="40" t="s">
        <v>86</v>
      </c>
      <c r="B64">
        <f>COUNTIF(Dati!$E$155:$E$213,2)</f>
        <v>5</v>
      </c>
      <c r="C64" s="41">
        <f>B64/$B$68*100</f>
        <v>8.47457627118644</v>
      </c>
      <c r="D64">
        <f>COUNTIF(Dati!$F$155:$F$213,2)</f>
        <v>5</v>
      </c>
      <c r="E64" s="41">
        <f>D64/$D$68*100</f>
        <v>8.47457627118644</v>
      </c>
    </row>
    <row r="65" spans="1:5" ht="12.75">
      <c r="A65" s="40" t="s">
        <v>87</v>
      </c>
      <c r="B65">
        <f>COUNTIF(Dati!$E$155:$E$213,3)</f>
        <v>25</v>
      </c>
      <c r="C65" s="41">
        <f>B65/$B$68*100</f>
        <v>42.3728813559322</v>
      </c>
      <c r="D65">
        <f>COUNTIF(Dati!$F$155:$F$213,3)</f>
        <v>32</v>
      </c>
      <c r="E65" s="41">
        <f>D65/$D$68*100</f>
        <v>54.23728813559322</v>
      </c>
    </row>
    <row r="66" spans="1:5" ht="12.75">
      <c r="A66" s="40" t="s">
        <v>88</v>
      </c>
      <c r="B66">
        <f>COUNTIF(Dati!$E$155:$E$213,4)</f>
        <v>14</v>
      </c>
      <c r="C66" s="41">
        <f>B66/$B$68*100</f>
        <v>23.728813559322035</v>
      </c>
      <c r="D66">
        <f>COUNTIF(Dati!$F$155:$F$213,4)</f>
        <v>14</v>
      </c>
      <c r="E66" s="41">
        <f>D66/$D$68*100</f>
        <v>23.728813559322035</v>
      </c>
    </row>
    <row r="67" spans="1:5" ht="12.75">
      <c r="A67" s="40" t="s">
        <v>82</v>
      </c>
      <c r="B67">
        <f>COUNTIF(Dati!$E$155:$E$213,5)</f>
        <v>2</v>
      </c>
      <c r="C67" s="41">
        <f>B67/$B$68*100</f>
        <v>3.389830508474576</v>
      </c>
      <c r="D67">
        <f>COUNTIF(Dati!$F$155:$F$213,5)</f>
        <v>1</v>
      </c>
      <c r="E67" s="41">
        <f>D67/$D$68*100</f>
        <v>1.694915254237288</v>
      </c>
    </row>
    <row r="68" spans="1:5" ht="15.75">
      <c r="A68" s="36" t="s">
        <v>73</v>
      </c>
      <c r="B68">
        <f>SUM(B63:B67)</f>
        <v>59</v>
      </c>
      <c r="C68">
        <f>SUM(C63:C67)</f>
        <v>99.99999999999999</v>
      </c>
      <c r="D68">
        <f>SUM(D63:D67)</f>
        <v>59</v>
      </c>
      <c r="E68">
        <f>SUM(E63:E67)</f>
        <v>100</v>
      </c>
    </row>
    <row r="69" ht="15.75">
      <c r="A69" s="45"/>
    </row>
    <row r="70" ht="15.75">
      <c r="A70" s="48" t="s">
        <v>223</v>
      </c>
    </row>
    <row r="71" spans="1:5" ht="12.75">
      <c r="A71" s="40" t="s">
        <v>85</v>
      </c>
      <c r="B71">
        <f>COUNTIF(Dati!$E$214:$E$247,1)</f>
        <v>6</v>
      </c>
      <c r="C71" s="41">
        <f>B71/$B$76*100</f>
        <v>17.647058823529413</v>
      </c>
      <c r="D71">
        <f>COUNTIF(Dati!$F$214:$F$247,1)</f>
        <v>5</v>
      </c>
      <c r="E71" s="41">
        <f>D71/$D$76*100</f>
        <v>14.705882352941178</v>
      </c>
    </row>
    <row r="72" spans="1:5" ht="12.75">
      <c r="A72" s="40" t="s">
        <v>86</v>
      </c>
      <c r="B72">
        <f>COUNTIF(Dati!$E$214:$E$247,2)</f>
        <v>3</v>
      </c>
      <c r="C72" s="41">
        <f>B72/$B$76*100</f>
        <v>8.823529411764707</v>
      </c>
      <c r="D72">
        <f>COUNTIF(Dati!$F$214:$F$247,2)</f>
        <v>2</v>
      </c>
      <c r="E72" s="41">
        <f>D72/$D$76*100</f>
        <v>5.88235294117647</v>
      </c>
    </row>
    <row r="73" spans="1:5" ht="12.75">
      <c r="A73" s="40" t="s">
        <v>87</v>
      </c>
      <c r="B73">
        <f>COUNTIF(Dati!$E$214:$E$247,3)</f>
        <v>18</v>
      </c>
      <c r="C73" s="41">
        <f>B73/$B$76*100</f>
        <v>52.94117647058824</v>
      </c>
      <c r="D73">
        <f>COUNTIF(Dati!$F$214:$F$247,3)</f>
        <v>21</v>
      </c>
      <c r="E73" s="41">
        <f>D73/$D$76*100</f>
        <v>61.76470588235294</v>
      </c>
    </row>
    <row r="74" spans="1:5" ht="12.75">
      <c r="A74" s="40" t="s">
        <v>88</v>
      </c>
      <c r="B74">
        <f>COUNTIF(Dati!$E$214:$E$247,4)</f>
        <v>6</v>
      </c>
      <c r="C74" s="41">
        <f>B74/$B$76*100</f>
        <v>17.647058823529413</v>
      </c>
      <c r="D74">
        <f>COUNTIF(Dati!$F$214:$F$247,4)</f>
        <v>6</v>
      </c>
      <c r="E74" s="41">
        <f>D74/$D$76*100</f>
        <v>17.647058823529413</v>
      </c>
    </row>
    <row r="75" spans="1:5" ht="12.75">
      <c r="A75" s="40" t="s">
        <v>82</v>
      </c>
      <c r="B75">
        <f>COUNTIF(Dati!$E$214:$E$247,5)</f>
        <v>1</v>
      </c>
      <c r="C75" s="41">
        <f>B75/$B$76*100</f>
        <v>2.941176470588235</v>
      </c>
      <c r="D75">
        <f>COUNTIF(Dati!$F$214:$F$247,5)</f>
        <v>0</v>
      </c>
      <c r="E75" s="41">
        <f>D75/$D$76*100</f>
        <v>0</v>
      </c>
    </row>
    <row r="76" spans="1:5" ht="15.75">
      <c r="A76" s="36" t="s">
        <v>73</v>
      </c>
      <c r="B76">
        <f>SUM(B71:B75)</f>
        <v>34</v>
      </c>
      <c r="C76">
        <f>SUM(C71:C75)</f>
        <v>100</v>
      </c>
      <c r="D76">
        <f>SUM(D71:D75)</f>
        <v>34</v>
      </c>
      <c r="E76">
        <f>SUM(E71:E75)</f>
        <v>100</v>
      </c>
    </row>
    <row r="77" ht="12.75"/>
    <row r="78" spans="1:5" ht="38.25">
      <c r="A78" s="38" t="s">
        <v>89</v>
      </c>
      <c r="B78" t="s">
        <v>79</v>
      </c>
      <c r="C78" s="42" t="s">
        <v>105</v>
      </c>
      <c r="D78" t="s">
        <v>224</v>
      </c>
      <c r="E78" s="42" t="s">
        <v>105</v>
      </c>
    </row>
    <row r="79" spans="1:5" ht="25.5">
      <c r="A79" s="40" t="s">
        <v>90</v>
      </c>
      <c r="B79">
        <f>COUNTA(Dati!$G$3:$G$247)</f>
        <v>86</v>
      </c>
      <c r="C79" s="41">
        <f>B79/245*100</f>
        <v>35.10204081632653</v>
      </c>
      <c r="D79">
        <f>COUNTA(Dati!$Q$3:$Q$247)</f>
        <v>95</v>
      </c>
      <c r="E79" s="41">
        <f>D79/245*100</f>
        <v>38.775510204081634</v>
      </c>
    </row>
    <row r="80" spans="1:5" ht="12.75">
      <c r="A80" s="40" t="s">
        <v>91</v>
      </c>
      <c r="B80">
        <f>COUNTA(Dati!$H$3:$H$247)</f>
        <v>105</v>
      </c>
      <c r="C80" s="41">
        <f aca="true" t="shared" si="1" ref="C80:E88">B80/245*100</f>
        <v>42.857142857142854</v>
      </c>
      <c r="D80">
        <f>COUNTA(Dati!$R$3:$R$247)</f>
        <v>16</v>
      </c>
      <c r="E80" s="41">
        <f t="shared" si="1"/>
        <v>6.530612244897959</v>
      </c>
    </row>
    <row r="81" spans="1:5" ht="12.75">
      <c r="A81" s="40" t="s">
        <v>92</v>
      </c>
      <c r="B81">
        <f>COUNTA(Dati!$I$3:$I$247)</f>
        <v>140</v>
      </c>
      <c r="C81" s="41">
        <f t="shared" si="1"/>
        <v>57.14285714285714</v>
      </c>
      <c r="D81">
        <f>COUNTA(Dati!$S$3:$S$247)</f>
        <v>16</v>
      </c>
      <c r="E81" s="41">
        <f t="shared" si="1"/>
        <v>6.530612244897959</v>
      </c>
    </row>
    <row r="82" spans="1:5" ht="12.75">
      <c r="A82" s="40" t="s">
        <v>93</v>
      </c>
      <c r="B82">
        <f>COUNTA(Dati!$J$3:$J$247)</f>
        <v>133</v>
      </c>
      <c r="C82" s="41">
        <f t="shared" si="1"/>
        <v>54.285714285714285</v>
      </c>
      <c r="D82">
        <f>COUNTA(Dati!$T$3:$T$247)</f>
        <v>15</v>
      </c>
      <c r="E82" s="41">
        <f t="shared" si="1"/>
        <v>6.122448979591836</v>
      </c>
    </row>
    <row r="83" spans="1:5" ht="12.75">
      <c r="A83" s="40" t="s">
        <v>94</v>
      </c>
      <c r="B83">
        <f>COUNTA(Dati!$K$3:$K$247)</f>
        <v>86</v>
      </c>
      <c r="C83" s="41">
        <f t="shared" si="1"/>
        <v>35.10204081632653</v>
      </c>
      <c r="D83">
        <f>COUNTA(Dati!$U$3:$U$247)</f>
        <v>26</v>
      </c>
      <c r="E83" s="41">
        <f t="shared" si="1"/>
        <v>10.612244897959183</v>
      </c>
    </row>
    <row r="84" spans="1:5" ht="12.75">
      <c r="A84" s="40" t="s">
        <v>95</v>
      </c>
      <c r="B84">
        <f>COUNTA(Dati!$L$3:$L$247)</f>
        <v>43</v>
      </c>
      <c r="C84" s="41">
        <f t="shared" si="1"/>
        <v>17.551020408163264</v>
      </c>
      <c r="D84">
        <f>COUNTA(Dati!$V$3:$V$247)</f>
        <v>173</v>
      </c>
      <c r="E84" s="41">
        <f t="shared" si="1"/>
        <v>70.61224489795919</v>
      </c>
    </row>
    <row r="85" spans="1:5" ht="25.5">
      <c r="A85" s="40" t="s">
        <v>96</v>
      </c>
      <c r="B85">
        <f>COUNTA(Dati!$M$3:$M$247)</f>
        <v>22</v>
      </c>
      <c r="C85" s="41">
        <f t="shared" si="1"/>
        <v>8.979591836734693</v>
      </c>
      <c r="D85">
        <f>COUNTA(Dati!$W$3:$W$247)</f>
        <v>104</v>
      </c>
      <c r="E85" s="41">
        <f t="shared" si="1"/>
        <v>42.44897959183673</v>
      </c>
    </row>
    <row r="86" spans="1:5" ht="12.75">
      <c r="A86" s="40" t="s">
        <v>97</v>
      </c>
      <c r="B86">
        <f>COUNTA(Dati!$N$3:$N$247)</f>
        <v>12</v>
      </c>
      <c r="C86" s="41">
        <f t="shared" si="1"/>
        <v>4.8979591836734695</v>
      </c>
      <c r="D86">
        <f>COUNTA(Dati!$X$3:$X$247)</f>
        <v>104</v>
      </c>
      <c r="E86" s="41">
        <f t="shared" si="1"/>
        <v>42.44897959183673</v>
      </c>
    </row>
    <row r="87" spans="1:5" ht="12.75">
      <c r="A87" s="40" t="s">
        <v>98</v>
      </c>
      <c r="B87">
        <f>COUNTA(Dati!$O$3:$O$247)</f>
        <v>29</v>
      </c>
      <c r="C87" s="41">
        <f t="shared" si="1"/>
        <v>11.83673469387755</v>
      </c>
      <c r="D87">
        <f>COUNTA(Dati!$Y$3:$Y$247)</f>
        <v>152</v>
      </c>
      <c r="E87" s="41">
        <f t="shared" si="1"/>
        <v>62.04081632653061</v>
      </c>
    </row>
    <row r="88" spans="1:5" ht="12.75">
      <c r="A88" s="40" t="s">
        <v>99</v>
      </c>
      <c r="B88">
        <f>COUNTA(Dati!$P$3:$P$247)</f>
        <v>34</v>
      </c>
      <c r="C88" s="41">
        <f t="shared" si="1"/>
        <v>13.877551020408163</v>
      </c>
      <c r="D88">
        <f>COUNTA(Dati!$Z$3:$Z$247)</f>
        <v>24</v>
      </c>
      <c r="E88" s="41">
        <f t="shared" si="1"/>
        <v>9.795918367346939</v>
      </c>
    </row>
    <row r="89" ht="15.75">
      <c r="A89" s="45"/>
    </row>
    <row r="90" ht="15.75">
      <c r="A90" s="48" t="s">
        <v>221</v>
      </c>
    </row>
    <row r="91" spans="1:5" ht="25.5">
      <c r="A91" s="40" t="s">
        <v>90</v>
      </c>
      <c r="B91">
        <f>COUNTA(Dati!$G$3:$G$154)</f>
        <v>52</v>
      </c>
      <c r="C91" s="41">
        <f aca="true" t="shared" si="2" ref="C91:C100">B91/152*100</f>
        <v>34.21052631578947</v>
      </c>
      <c r="D91">
        <f>COUNTA(Dati!$Q$3:$Q$154)</f>
        <v>66</v>
      </c>
      <c r="E91" s="41">
        <f>D91/152*100</f>
        <v>43.42105263157895</v>
      </c>
    </row>
    <row r="92" spans="1:5" ht="12.75">
      <c r="A92" s="40" t="s">
        <v>91</v>
      </c>
      <c r="B92">
        <f>COUNTA(Dati!$H$3:$H$154)</f>
        <v>59</v>
      </c>
      <c r="C92" s="41">
        <f t="shared" si="2"/>
        <v>38.81578947368421</v>
      </c>
      <c r="D92">
        <f>COUNTA(Dati!$R$3:$R$154)</f>
        <v>5</v>
      </c>
      <c r="E92" s="41">
        <f>D92/152*100</f>
        <v>3.289473684210526</v>
      </c>
    </row>
    <row r="93" spans="1:5" ht="12.75">
      <c r="A93" s="40" t="s">
        <v>92</v>
      </c>
      <c r="B93">
        <f>COUNTA(Dati!$I$3:$I$154)</f>
        <v>87</v>
      </c>
      <c r="C93" s="41">
        <f t="shared" si="2"/>
        <v>57.23684210526315</v>
      </c>
      <c r="D93">
        <f>COUNTA(Dati!$S$3:$S$154)</f>
        <v>9</v>
      </c>
      <c r="E93" s="41">
        <f>D93/152*100</f>
        <v>5.921052631578947</v>
      </c>
    </row>
    <row r="94" spans="1:5" ht="12.75">
      <c r="A94" s="40" t="s">
        <v>93</v>
      </c>
      <c r="B94">
        <f>COUNTA(Dati!$J$3:$J$154)</f>
        <v>81</v>
      </c>
      <c r="C94" s="41">
        <f t="shared" si="2"/>
        <v>53.289473684210535</v>
      </c>
      <c r="D94">
        <f>COUNTA(Dati!$T$3:$T$154)</f>
        <v>8</v>
      </c>
      <c r="E94" s="41">
        <f>D94/152*100</f>
        <v>5.263157894736842</v>
      </c>
    </row>
    <row r="95" spans="1:5" ht="12.75">
      <c r="A95" s="40" t="s">
        <v>94</v>
      </c>
      <c r="B95">
        <f>COUNTA(Dati!$K$3:$K$154)</f>
        <v>53</v>
      </c>
      <c r="C95" s="41">
        <f t="shared" si="2"/>
        <v>34.868421052631575</v>
      </c>
      <c r="D95">
        <f>COUNTA(Dati!$U$3:$U$154)</f>
        <v>13</v>
      </c>
      <c r="E95" s="41">
        <f>D95/152*100</f>
        <v>8.552631578947368</v>
      </c>
    </row>
    <row r="96" spans="1:5" ht="12.75">
      <c r="A96" s="40" t="s">
        <v>95</v>
      </c>
      <c r="B96">
        <f>COUNTA(Dati!$L$3:$L$154)</f>
        <v>28</v>
      </c>
      <c r="C96" s="41">
        <f t="shared" si="2"/>
        <v>18.421052631578945</v>
      </c>
      <c r="D96">
        <f>COUNTA(Dati!$V$3:$V$154)</f>
        <v>104</v>
      </c>
      <c r="E96" s="41">
        <f>D96/153*100</f>
        <v>67.97385620915033</v>
      </c>
    </row>
    <row r="97" spans="1:5" ht="25.5">
      <c r="A97" s="40" t="s">
        <v>96</v>
      </c>
      <c r="B97">
        <f>COUNTA(Dati!$M$3:$M$154)</f>
        <v>15</v>
      </c>
      <c r="C97" s="41">
        <f t="shared" si="2"/>
        <v>9.868421052631579</v>
      </c>
      <c r="D97">
        <f>COUNTA(Dati!$W$3:$W$154)</f>
        <v>67</v>
      </c>
      <c r="E97" s="41">
        <f>D97/152*100</f>
        <v>44.07894736842105</v>
      </c>
    </row>
    <row r="98" spans="1:5" ht="12.75">
      <c r="A98" s="40" t="s">
        <v>97</v>
      </c>
      <c r="B98">
        <f>COUNTA(Dati!$N$3:$N$154)</f>
        <v>8</v>
      </c>
      <c r="C98" s="41">
        <f t="shared" si="2"/>
        <v>5.263157894736842</v>
      </c>
      <c r="D98">
        <f>COUNTA(Dati!$X$3:$X$154)</f>
        <v>64</v>
      </c>
      <c r="E98" s="41">
        <f>D98/152*100</f>
        <v>42.10526315789473</v>
      </c>
    </row>
    <row r="99" spans="1:5" ht="12.75">
      <c r="A99" s="40" t="s">
        <v>98</v>
      </c>
      <c r="B99">
        <f>COUNTA(Dati!$O$3:$O$154)</f>
        <v>26</v>
      </c>
      <c r="C99" s="41">
        <f t="shared" si="2"/>
        <v>17.105263157894736</v>
      </c>
      <c r="D99">
        <f>COUNTA(Dati!$Y$3:$Y$154)</f>
        <v>92</v>
      </c>
      <c r="E99" s="41">
        <f>D99/152*100</f>
        <v>60.526315789473685</v>
      </c>
    </row>
    <row r="100" spans="1:5" ht="12.75">
      <c r="A100" s="40" t="s">
        <v>99</v>
      </c>
      <c r="B100">
        <f>COUNTA(Dati!$P$3:$P$154)</f>
        <v>24</v>
      </c>
      <c r="C100" s="41">
        <f t="shared" si="2"/>
        <v>15.789473684210526</v>
      </c>
      <c r="D100">
        <f>COUNTA(Dati!$Z$3:$Z$154)</f>
        <v>15</v>
      </c>
      <c r="E100" s="41">
        <f>D100/152*100</f>
        <v>9.868421052631579</v>
      </c>
    </row>
    <row r="101" ht="15.75">
      <c r="A101" s="45"/>
    </row>
    <row r="102" ht="15.75">
      <c r="A102" s="48" t="s">
        <v>222</v>
      </c>
    </row>
    <row r="103" spans="1:5" ht="25.5">
      <c r="A103" s="40" t="s">
        <v>90</v>
      </c>
      <c r="B103">
        <f>COUNTA(Dati!$G$155:$G$213)</f>
        <v>17</v>
      </c>
      <c r="C103" s="41">
        <f aca="true" t="shared" si="3" ref="C103:C112">B103/59*100</f>
        <v>28.8135593220339</v>
      </c>
      <c r="D103">
        <f>COUNTA(Dati!$Q$155:$Q$213)</f>
        <v>16</v>
      </c>
      <c r="E103" s="41">
        <f aca="true" t="shared" si="4" ref="E103:E112">D103/59*100</f>
        <v>27.11864406779661</v>
      </c>
    </row>
    <row r="104" spans="1:5" ht="12.75">
      <c r="A104" s="40" t="s">
        <v>91</v>
      </c>
      <c r="B104">
        <f>COUNTA(Dati!$H$155:$H$213)</f>
        <v>27</v>
      </c>
      <c r="C104" s="41">
        <f t="shared" si="3"/>
        <v>45.76271186440678</v>
      </c>
      <c r="D104">
        <f>COUNTA(Dati!$R$155:$R$213)</f>
        <v>5</v>
      </c>
      <c r="E104" s="41">
        <f t="shared" si="4"/>
        <v>8.47457627118644</v>
      </c>
    </row>
    <row r="105" spans="1:5" ht="12.75">
      <c r="A105" s="40" t="s">
        <v>92</v>
      </c>
      <c r="B105">
        <f>COUNTA(Dati!$I$155:$I$213)</f>
        <v>25</v>
      </c>
      <c r="C105" s="41">
        <f t="shared" si="3"/>
        <v>42.3728813559322</v>
      </c>
      <c r="D105">
        <f>COUNTA(Dati!$S$155:$S$213)</f>
        <v>6</v>
      </c>
      <c r="E105" s="41">
        <f t="shared" si="4"/>
        <v>10.16949152542373</v>
      </c>
    </row>
    <row r="106" spans="1:5" ht="12.75">
      <c r="A106" s="40" t="s">
        <v>93</v>
      </c>
      <c r="B106">
        <f>COUNTA(Dati!$J$155:$J$213)</f>
        <v>26</v>
      </c>
      <c r="C106" s="41">
        <f t="shared" si="3"/>
        <v>44.06779661016949</v>
      </c>
      <c r="D106">
        <f>COUNTA(Dati!$T$155:$T$213)</f>
        <v>6</v>
      </c>
      <c r="E106" s="41">
        <f t="shared" si="4"/>
        <v>10.16949152542373</v>
      </c>
    </row>
    <row r="107" spans="1:5" ht="12.75">
      <c r="A107" s="40" t="s">
        <v>94</v>
      </c>
      <c r="B107">
        <f>COUNTA(Dati!$K$155:$K$213)</f>
        <v>12</v>
      </c>
      <c r="C107" s="41">
        <f t="shared" si="3"/>
        <v>20.33898305084746</v>
      </c>
      <c r="D107">
        <f>COUNTA(Dati!$U$155:$U$213)</f>
        <v>10</v>
      </c>
      <c r="E107" s="41">
        <f t="shared" si="4"/>
        <v>16.94915254237288</v>
      </c>
    </row>
    <row r="108" spans="1:5" ht="12.75">
      <c r="A108" s="40" t="s">
        <v>95</v>
      </c>
      <c r="B108">
        <f>COUNTA(Dati!$L$155:$L$213)</f>
        <v>15</v>
      </c>
      <c r="C108" s="41">
        <f t="shared" si="3"/>
        <v>25.423728813559322</v>
      </c>
      <c r="D108">
        <f>COUNTA(Dati!$V$155:$V$213)</f>
        <v>39</v>
      </c>
      <c r="E108" s="41">
        <f t="shared" si="4"/>
        <v>66.10169491525424</v>
      </c>
    </row>
    <row r="109" spans="1:5" ht="25.5">
      <c r="A109" s="40" t="s">
        <v>96</v>
      </c>
      <c r="B109">
        <f>COUNTA(Dati!$M$155:$M$213)</f>
        <v>7</v>
      </c>
      <c r="C109" s="41">
        <f t="shared" si="3"/>
        <v>11.864406779661017</v>
      </c>
      <c r="D109">
        <f>COUNTA(Dati!$W$155:$W$213)</f>
        <v>13</v>
      </c>
      <c r="E109" s="41">
        <f t="shared" si="4"/>
        <v>22.033898305084744</v>
      </c>
    </row>
    <row r="110" spans="1:5" ht="12.75">
      <c r="A110" s="40" t="s">
        <v>97</v>
      </c>
      <c r="B110">
        <f>COUNTA(Dati!$N$155:$N$213)</f>
        <v>3</v>
      </c>
      <c r="C110" s="41">
        <f t="shared" si="3"/>
        <v>5.084745762711865</v>
      </c>
      <c r="D110">
        <f>COUNTA(Dati!$X$155:$X$213)</f>
        <v>22</v>
      </c>
      <c r="E110" s="41">
        <f t="shared" si="4"/>
        <v>37.28813559322034</v>
      </c>
    </row>
    <row r="111" spans="1:5" ht="12.75">
      <c r="A111" s="40" t="s">
        <v>98</v>
      </c>
      <c r="B111">
        <f>COUNTA(Dati!$O$155:$O$213)</f>
        <v>3</v>
      </c>
      <c r="C111" s="41">
        <f t="shared" si="3"/>
        <v>5.084745762711865</v>
      </c>
      <c r="D111">
        <f>COUNTA(Dati!$Y$155:$Y$213)</f>
        <v>30</v>
      </c>
      <c r="E111" s="41">
        <f t="shared" si="4"/>
        <v>50.847457627118644</v>
      </c>
    </row>
    <row r="112" spans="1:5" ht="12.75">
      <c r="A112" s="40" t="s">
        <v>99</v>
      </c>
      <c r="B112">
        <f>COUNTA(Dati!$P$155:$P$213)</f>
        <v>8</v>
      </c>
      <c r="C112" s="41">
        <f t="shared" si="3"/>
        <v>13.559322033898304</v>
      </c>
      <c r="D112">
        <f>COUNTA(Dati!$Z$155:$Z$213)</f>
        <v>8</v>
      </c>
      <c r="E112" s="41">
        <f t="shared" si="4"/>
        <v>13.559322033898304</v>
      </c>
    </row>
    <row r="113" ht="15.75">
      <c r="A113" s="45"/>
    </row>
    <row r="114" ht="15.75">
      <c r="A114" s="48" t="s">
        <v>223</v>
      </c>
    </row>
    <row r="115" spans="1:5" ht="25.5">
      <c r="A115" s="40" t="s">
        <v>90</v>
      </c>
      <c r="B115">
        <f>COUNTA(Dati!$G$214:$G$247)</f>
        <v>17</v>
      </c>
      <c r="C115" s="41">
        <f aca="true" t="shared" si="5" ref="C115:C124">B115/34*100</f>
        <v>50</v>
      </c>
      <c r="D115">
        <f>COUNTA(Dati!$Q$214:$Q$247)</f>
        <v>13</v>
      </c>
      <c r="E115" s="41">
        <f aca="true" t="shared" si="6" ref="E115:E124">D115/34*100</f>
        <v>38.23529411764706</v>
      </c>
    </row>
    <row r="116" spans="1:5" ht="12.75">
      <c r="A116" s="40" t="s">
        <v>91</v>
      </c>
      <c r="B116">
        <f>COUNTA(Dati!$H$214:$H$247)</f>
        <v>19</v>
      </c>
      <c r="C116" s="41">
        <f t="shared" si="5"/>
        <v>55.88235294117647</v>
      </c>
      <c r="D116">
        <f>COUNTA(Dati!$R$214:$R$247)</f>
        <v>6</v>
      </c>
      <c r="E116" s="41">
        <f t="shared" si="6"/>
        <v>17.647058823529413</v>
      </c>
    </row>
    <row r="117" spans="1:5" ht="12.75">
      <c r="A117" s="40" t="s">
        <v>92</v>
      </c>
      <c r="B117">
        <f>COUNTA(Dati!$I$214:$I$247)</f>
        <v>28</v>
      </c>
      <c r="C117" s="41">
        <f t="shared" si="5"/>
        <v>82.35294117647058</v>
      </c>
      <c r="D117">
        <f>COUNTA(Dati!$S$214:$S$247)</f>
        <v>1</v>
      </c>
      <c r="E117" s="41">
        <f t="shared" si="6"/>
        <v>2.941176470588235</v>
      </c>
    </row>
    <row r="118" spans="1:5" ht="12.75">
      <c r="A118" s="40" t="s">
        <v>93</v>
      </c>
      <c r="B118">
        <f>COUNTA(Dati!$J$214:$J$247)</f>
        <v>26</v>
      </c>
      <c r="C118" s="41">
        <f t="shared" si="5"/>
        <v>76.47058823529412</v>
      </c>
      <c r="D118">
        <f>COUNTA(Dati!$T$214:$T$247)</f>
        <v>1</v>
      </c>
      <c r="E118" s="41">
        <f t="shared" si="6"/>
        <v>2.941176470588235</v>
      </c>
    </row>
    <row r="119" spans="1:5" ht="12.75">
      <c r="A119" s="40" t="s">
        <v>94</v>
      </c>
      <c r="B119">
        <f>COUNTA(Dati!$K$214:$K$247)</f>
        <v>21</v>
      </c>
      <c r="C119" s="41">
        <f t="shared" si="5"/>
        <v>61.76470588235294</v>
      </c>
      <c r="D119">
        <f>COUNTA(Dati!$U$214:$U$247)</f>
        <v>3</v>
      </c>
      <c r="E119" s="41">
        <f t="shared" si="6"/>
        <v>8.823529411764707</v>
      </c>
    </row>
    <row r="120" spans="1:5" ht="12.75">
      <c r="A120" s="40" t="s">
        <v>95</v>
      </c>
      <c r="B120">
        <f>COUNTA(Dati!$L$214:$L$247)</f>
        <v>0</v>
      </c>
      <c r="C120" s="41">
        <f t="shared" si="5"/>
        <v>0</v>
      </c>
      <c r="D120">
        <f>COUNTA(Dati!$V$214:$V$247)</f>
        <v>30</v>
      </c>
      <c r="E120" s="41">
        <f t="shared" si="6"/>
        <v>88.23529411764706</v>
      </c>
    </row>
    <row r="121" spans="1:5" ht="25.5">
      <c r="A121" s="40" t="s">
        <v>96</v>
      </c>
      <c r="B121">
        <f>COUNTA(Dati!$M$214:$M$247)</f>
        <v>0</v>
      </c>
      <c r="C121" s="41">
        <f t="shared" si="5"/>
        <v>0</v>
      </c>
      <c r="D121">
        <f>COUNTA(Dati!$W$214:$W$247)</f>
        <v>24</v>
      </c>
      <c r="E121" s="41">
        <f t="shared" si="6"/>
        <v>70.58823529411765</v>
      </c>
    </row>
    <row r="122" spans="1:5" ht="12.75">
      <c r="A122" s="40" t="s">
        <v>97</v>
      </c>
      <c r="B122">
        <f>COUNTA(Dati!$N$214:$N$247)</f>
        <v>1</v>
      </c>
      <c r="C122" s="41">
        <f t="shared" si="5"/>
        <v>2.941176470588235</v>
      </c>
      <c r="D122">
        <f>COUNTA(Dati!$X$214:$X$247)</f>
        <v>18</v>
      </c>
      <c r="E122" s="41">
        <f t="shared" si="6"/>
        <v>52.94117647058824</v>
      </c>
    </row>
    <row r="123" spans="1:5" ht="12.75">
      <c r="A123" s="40" t="s">
        <v>98</v>
      </c>
      <c r="B123">
        <f>COUNTA(Dati!$O$214:$O$247)</f>
        <v>0</v>
      </c>
      <c r="C123" s="41">
        <f t="shared" si="5"/>
        <v>0</v>
      </c>
      <c r="D123">
        <f>COUNTA(Dati!$Y$214:$Y$247)</f>
        <v>30</v>
      </c>
      <c r="E123" s="41">
        <f t="shared" si="6"/>
        <v>88.23529411764706</v>
      </c>
    </row>
    <row r="124" spans="1:5" ht="12.75">
      <c r="A124" s="40" t="s">
        <v>99</v>
      </c>
      <c r="B124">
        <f>COUNTA(Dati!$P$214:$P$247)</f>
        <v>2</v>
      </c>
      <c r="C124" s="41">
        <f t="shared" si="5"/>
        <v>5.88235294117647</v>
      </c>
      <c r="D124">
        <f>COUNTA(Dati!$Z$214:$Z$247)</f>
        <v>1</v>
      </c>
      <c r="E124" s="41">
        <f t="shared" si="6"/>
        <v>2.941176470588235</v>
      </c>
    </row>
    <row r="125" ht="12.75"/>
    <row r="126" spans="1:3" ht="51">
      <c r="A126" s="38" t="s">
        <v>100</v>
      </c>
      <c r="B126" s="42" t="s">
        <v>106</v>
      </c>
      <c r="C126" s="42" t="s">
        <v>105</v>
      </c>
    </row>
    <row r="127" spans="1:3" ht="12.75">
      <c r="A127" s="40" t="s">
        <v>101</v>
      </c>
      <c r="B127">
        <f>COUNTIF(Dati!$AA$3:$AA$247,1)</f>
        <v>84</v>
      </c>
      <c r="C127" s="41">
        <f>B127/$B$131*100</f>
        <v>34.285714285714285</v>
      </c>
    </row>
    <row r="128" spans="1:3" ht="12.75">
      <c r="A128" s="40" t="s">
        <v>102</v>
      </c>
      <c r="B128">
        <f>COUNTIF(Dati!$AA$3:$AA$247,2)</f>
        <v>93</v>
      </c>
      <c r="C128" s="41">
        <f>B128/$B$131*100</f>
        <v>37.95918367346939</v>
      </c>
    </row>
    <row r="129" spans="1:3" ht="12.75">
      <c r="A129" s="40" t="s">
        <v>103</v>
      </c>
      <c r="B129">
        <f>COUNTIF(Dati!$AA$3:$AA$247,3)</f>
        <v>51</v>
      </c>
      <c r="C129" s="41">
        <f>B129/$B$131*100</f>
        <v>20.816326530612244</v>
      </c>
    </row>
    <row r="130" spans="1:3" ht="12.75">
      <c r="A130" s="40" t="s">
        <v>83</v>
      </c>
      <c r="B130">
        <f>COUNTIF(Dati!$AA$3:$AA$247,4)</f>
        <v>17</v>
      </c>
      <c r="C130" s="41">
        <f>B130/$B$131*100</f>
        <v>6.938775510204081</v>
      </c>
    </row>
    <row r="131" spans="1:3" ht="15.75">
      <c r="A131" s="36" t="s">
        <v>73</v>
      </c>
      <c r="B131">
        <f>SUM(B127:B130)</f>
        <v>245</v>
      </c>
      <c r="C131">
        <f>SUM(C127:C130)</f>
        <v>100</v>
      </c>
    </row>
    <row r="132" ht="15.75">
      <c r="A132" s="45"/>
    </row>
    <row r="133" ht="15.75">
      <c r="A133" s="48" t="s">
        <v>221</v>
      </c>
    </row>
    <row r="134" spans="1:3" ht="12.75">
      <c r="A134" s="40" t="s">
        <v>101</v>
      </c>
      <c r="B134">
        <f>COUNTIF(Dati!$AA$3:$AA$154,1)</f>
        <v>52</v>
      </c>
      <c r="C134" s="41">
        <f>B134/$B$138*100</f>
        <v>34.21052631578947</v>
      </c>
    </row>
    <row r="135" spans="1:3" ht="12.75">
      <c r="A135" s="40" t="s">
        <v>102</v>
      </c>
      <c r="B135">
        <f>COUNTIF(Dati!$AA$3:$AA$154,2)</f>
        <v>53</v>
      </c>
      <c r="C135" s="41">
        <f>B135/$B$138*100</f>
        <v>34.868421052631575</v>
      </c>
    </row>
    <row r="136" spans="1:3" ht="12.75">
      <c r="A136" s="40" t="s">
        <v>103</v>
      </c>
      <c r="B136">
        <f>COUNTIF(Dati!$AA$3:$AA$154,3)</f>
        <v>32</v>
      </c>
      <c r="C136" s="41">
        <f>B136/$B$138*100</f>
        <v>21.052631578947366</v>
      </c>
    </row>
    <row r="137" spans="1:3" ht="12.75">
      <c r="A137" s="40" t="s">
        <v>83</v>
      </c>
      <c r="B137">
        <f>COUNTIF(Dati!$AA$3:$AA$154,4)</f>
        <v>15</v>
      </c>
      <c r="C137" s="41">
        <f>B137/$B$138*100</f>
        <v>9.868421052631579</v>
      </c>
    </row>
    <row r="138" spans="1:3" ht="15.75">
      <c r="A138" s="36" t="s">
        <v>73</v>
      </c>
      <c r="B138">
        <f>SUM(B134:B137)</f>
        <v>152</v>
      </c>
      <c r="C138">
        <f>SUM(C134:C137)</f>
        <v>99.99999999999999</v>
      </c>
    </row>
    <row r="139" ht="15.75">
      <c r="A139" s="45"/>
    </row>
    <row r="140" ht="15.75">
      <c r="A140" s="48" t="s">
        <v>222</v>
      </c>
    </row>
    <row r="141" spans="1:3" ht="12.75">
      <c r="A141" s="40" t="s">
        <v>101</v>
      </c>
      <c r="B141">
        <f>COUNTIF(Dati!$AA$155:$AA$213,1)</f>
        <v>22</v>
      </c>
      <c r="C141" s="41">
        <f>B141/$B$145*100</f>
        <v>37.28813559322034</v>
      </c>
    </row>
    <row r="142" spans="1:3" ht="12.75">
      <c r="A142" s="40" t="s">
        <v>102</v>
      </c>
      <c r="B142">
        <f>COUNTIF(Dati!$AA$155:$AA$213,2)</f>
        <v>23</v>
      </c>
      <c r="C142" s="41">
        <f>B142/$B$145*100</f>
        <v>38.983050847457626</v>
      </c>
    </row>
    <row r="143" spans="1:3" ht="12.75">
      <c r="A143" s="40" t="s">
        <v>103</v>
      </c>
      <c r="B143">
        <f>COUNTIF(Dati!$AA$155:$AA$213,3)</f>
        <v>12</v>
      </c>
      <c r="C143" s="41">
        <f>B143/$B$145*100</f>
        <v>20.33898305084746</v>
      </c>
    </row>
    <row r="144" spans="1:3" ht="12.75">
      <c r="A144" s="40" t="s">
        <v>83</v>
      </c>
      <c r="B144">
        <f>COUNTIF(Dati!$AA$155:$AA$213,4)</f>
        <v>2</v>
      </c>
      <c r="C144" s="41">
        <f>B144/$B$145*100</f>
        <v>3.389830508474576</v>
      </c>
    </row>
    <row r="145" spans="1:3" ht="15.75">
      <c r="A145" s="36" t="s">
        <v>73</v>
      </c>
      <c r="B145">
        <f>SUM(B141:B144)</f>
        <v>59</v>
      </c>
      <c r="C145">
        <f>SUM(C141:C144)</f>
        <v>100</v>
      </c>
    </row>
    <row r="146" ht="15.75">
      <c r="A146" s="45"/>
    </row>
    <row r="147" ht="15.75">
      <c r="A147" s="48" t="s">
        <v>223</v>
      </c>
    </row>
    <row r="148" spans="1:3" ht="12.75">
      <c r="A148" s="40" t="s">
        <v>101</v>
      </c>
      <c r="B148">
        <f>COUNTIF(Dati!$AA$214:$AA$247,1)</f>
        <v>10</v>
      </c>
      <c r="C148" s="41">
        <f>B148/$B$152*100</f>
        <v>29.411764705882355</v>
      </c>
    </row>
    <row r="149" spans="1:3" ht="12.75">
      <c r="A149" s="40" t="s">
        <v>102</v>
      </c>
      <c r="B149">
        <f>COUNTIF(Dati!$AA$214:$AA$247,2)</f>
        <v>17</v>
      </c>
      <c r="C149" s="41">
        <f>B149/$B$152*100</f>
        <v>50</v>
      </c>
    </row>
    <row r="150" spans="1:3" ht="12.75">
      <c r="A150" s="40" t="s">
        <v>103</v>
      </c>
      <c r="B150">
        <f>COUNTIF(Dati!$AA$214:$AA$247,3)</f>
        <v>7</v>
      </c>
      <c r="C150" s="41">
        <f>B150/$B$152*100</f>
        <v>20.588235294117645</v>
      </c>
    </row>
    <row r="151" spans="1:3" ht="12.75">
      <c r="A151" s="40" t="s">
        <v>83</v>
      </c>
      <c r="B151">
        <f>COUNTIF(Dati!$AA$214:$AA$247,4)</f>
        <v>0</v>
      </c>
      <c r="C151" s="41">
        <f>B151/$B$152*100</f>
        <v>0</v>
      </c>
    </row>
    <row r="152" spans="1:3" ht="15.75">
      <c r="A152" s="36" t="s">
        <v>73</v>
      </c>
      <c r="B152">
        <f>SUM(B148:B151)</f>
        <v>34</v>
      </c>
      <c r="C152">
        <f>SUM(C148:C151)</f>
        <v>100</v>
      </c>
    </row>
    <row r="153" ht="12.75"/>
    <row r="154" spans="1:5" ht="51">
      <c r="A154" s="38" t="s">
        <v>104</v>
      </c>
      <c r="B154" t="s">
        <v>79</v>
      </c>
      <c r="C154" s="42" t="s">
        <v>105</v>
      </c>
      <c r="D154" t="s">
        <v>224</v>
      </c>
      <c r="E154" s="42" t="s">
        <v>105</v>
      </c>
    </row>
    <row r="155" spans="1:5" ht="12.75">
      <c r="A155" s="40" t="s">
        <v>101</v>
      </c>
      <c r="B155">
        <f>COUNTIF(Dati!$AB$3:$AB$247,1)</f>
        <v>59</v>
      </c>
      <c r="C155" s="41">
        <f>B155/$B$159*100</f>
        <v>24.583333333333332</v>
      </c>
      <c r="D155">
        <f>COUNTIF(Dati!$AC$3:$AC$247,1)</f>
        <v>90</v>
      </c>
      <c r="E155" s="41">
        <f>D155/$D$159*100</f>
        <v>36.734693877551024</v>
      </c>
    </row>
    <row r="156" spans="1:5" ht="12.75">
      <c r="A156" s="40" t="s">
        <v>102</v>
      </c>
      <c r="B156">
        <f>COUNTIF(Dati!$AB$3:$AB$247,2)</f>
        <v>92</v>
      </c>
      <c r="C156" s="41">
        <f>B156/$B$159*100</f>
        <v>38.333333333333336</v>
      </c>
      <c r="D156">
        <f>COUNTIF(Dati!$AC$3:$AC$247,2)</f>
        <v>89</v>
      </c>
      <c r="E156" s="41">
        <f>D156/$D$159*100</f>
        <v>36.3265306122449</v>
      </c>
    </row>
    <row r="157" spans="1:5" ht="12.75">
      <c r="A157" s="40" t="s">
        <v>103</v>
      </c>
      <c r="B157">
        <f>COUNTIF(Dati!$AB$3:$AB$247,3)</f>
        <v>60</v>
      </c>
      <c r="C157" s="41">
        <f>B157/$B$159*100</f>
        <v>25</v>
      </c>
      <c r="D157">
        <f>COUNTIF(Dati!$AC$3:$AC$247,3)</f>
        <v>54</v>
      </c>
      <c r="E157" s="41">
        <f>D157/$D$159*100</f>
        <v>22.040816326530614</v>
      </c>
    </row>
    <row r="158" spans="1:5" ht="12.75">
      <c r="A158" s="40" t="s">
        <v>83</v>
      </c>
      <c r="B158">
        <f>COUNTIF(Dati!$AB$3:$AB$247,4)</f>
        <v>29</v>
      </c>
      <c r="C158" s="41">
        <f>B158/$B$159*100</f>
        <v>12.083333333333334</v>
      </c>
      <c r="D158">
        <f>COUNTIF(Dati!$AC$3:$AC$247,4)</f>
        <v>12</v>
      </c>
      <c r="E158" s="41">
        <f>D158/$D$159*100</f>
        <v>4.8979591836734695</v>
      </c>
    </row>
    <row r="159" spans="1:5" ht="15.75">
      <c r="A159" s="36" t="s">
        <v>73</v>
      </c>
      <c r="B159">
        <f>SUM(B155:B158)</f>
        <v>240</v>
      </c>
      <c r="C159">
        <f>SUM(C155:C158)</f>
        <v>100</v>
      </c>
      <c r="D159">
        <f>SUM(D155:D158)</f>
        <v>245</v>
      </c>
      <c r="E159">
        <f>SUM(E155:E158)</f>
        <v>100.00000000000001</v>
      </c>
    </row>
    <row r="160" ht="15.75">
      <c r="A160" s="45"/>
    </row>
    <row r="161" ht="15.75">
      <c r="A161" s="48" t="s">
        <v>221</v>
      </c>
    </row>
    <row r="162" spans="1:5" ht="12.75">
      <c r="A162" s="40" t="s">
        <v>101</v>
      </c>
      <c r="B162">
        <f>COUNTIF(Dati!$AB$3:$AB$154,1)</f>
        <v>34</v>
      </c>
      <c r="C162" s="41">
        <f>B162/$B$166*100</f>
        <v>22.972972972972975</v>
      </c>
      <c r="D162">
        <f>COUNTIF(Dati!$AC$3:$AC$154,1)</f>
        <v>55</v>
      </c>
      <c r="E162" s="41">
        <f>D162/$D$166*100</f>
        <v>36.18421052631579</v>
      </c>
    </row>
    <row r="163" spans="1:5" ht="12.75">
      <c r="A163" s="40" t="s">
        <v>102</v>
      </c>
      <c r="B163">
        <f>COUNTIF(Dati!$AB$3:$AB$154,2)</f>
        <v>53</v>
      </c>
      <c r="C163" s="41">
        <f>B163/$B$166*100</f>
        <v>35.810810810810814</v>
      </c>
      <c r="D163">
        <f>COUNTIF(Dati!$AC$3:$AC$154,2)</f>
        <v>50</v>
      </c>
      <c r="E163" s="41">
        <f>D163/$D$166*100</f>
        <v>32.89473684210527</v>
      </c>
    </row>
    <row r="164" spans="1:5" ht="12.75">
      <c r="A164" s="40" t="s">
        <v>103</v>
      </c>
      <c r="B164">
        <f>COUNTIF(Dati!$AB$3:$AB$154,3)</f>
        <v>37</v>
      </c>
      <c r="C164" s="41">
        <f>B164/$B$166*100</f>
        <v>25</v>
      </c>
      <c r="D164">
        <f>COUNTIF(Dati!$AC$3:$AC$154,3)</f>
        <v>36</v>
      </c>
      <c r="E164" s="41">
        <f>D164/$D$166*100</f>
        <v>23.684210526315788</v>
      </c>
    </row>
    <row r="165" spans="1:5" ht="12.75">
      <c r="A165" s="40" t="s">
        <v>83</v>
      </c>
      <c r="B165">
        <f>COUNTIF(Dati!$AB$3:$AB$154,4)</f>
        <v>24</v>
      </c>
      <c r="C165" s="41">
        <f>B165/$B$166*100</f>
        <v>16.216216216216218</v>
      </c>
      <c r="D165">
        <f>COUNTIF(Dati!$AC$3:$AC$154,4)</f>
        <v>11</v>
      </c>
      <c r="E165" s="41">
        <f>D165/$D$166*100</f>
        <v>7.236842105263158</v>
      </c>
    </row>
    <row r="166" spans="1:5" ht="15.75">
      <c r="A166" s="36" t="s">
        <v>73</v>
      </c>
      <c r="B166">
        <f>SUM(B162:B165)</f>
        <v>148</v>
      </c>
      <c r="C166">
        <f>SUM(C162:C165)</f>
        <v>100</v>
      </c>
      <c r="D166">
        <f>SUM(D162:D165)</f>
        <v>152</v>
      </c>
      <c r="E166">
        <f>SUM(E162:E165)</f>
        <v>100.00000000000001</v>
      </c>
    </row>
    <row r="167" ht="15.75">
      <c r="A167" s="45"/>
    </row>
    <row r="168" ht="15.75">
      <c r="A168" s="48" t="s">
        <v>222</v>
      </c>
    </row>
    <row r="169" spans="1:5" ht="12.75">
      <c r="A169" s="40" t="s">
        <v>101</v>
      </c>
      <c r="B169">
        <f>COUNTIF(Dati!$AB$155:$AB$213,1)</f>
        <v>16</v>
      </c>
      <c r="C169" s="41">
        <f>B169/$B$173*100</f>
        <v>27.11864406779661</v>
      </c>
      <c r="D169">
        <f>COUNTIF(Dati!$AC$155:$AC$213,1)</f>
        <v>21</v>
      </c>
      <c r="E169" s="41">
        <f>D169/$D$173*100</f>
        <v>35.59322033898305</v>
      </c>
    </row>
    <row r="170" spans="1:5" ht="12.75">
      <c r="A170" s="40" t="s">
        <v>102</v>
      </c>
      <c r="B170">
        <f>COUNTIF(Dati!$AB$155:$AB$213,2)</f>
        <v>26</v>
      </c>
      <c r="C170" s="41">
        <f>B170/$B$173*100</f>
        <v>44.06779661016949</v>
      </c>
      <c r="D170">
        <f>COUNTIF(Dati!$AC$155:$AC$213,2)</f>
        <v>26</v>
      </c>
      <c r="E170" s="41">
        <f>D170/$D$173*100</f>
        <v>44.06779661016949</v>
      </c>
    </row>
    <row r="171" spans="1:5" ht="12.75">
      <c r="A171" s="40" t="s">
        <v>103</v>
      </c>
      <c r="B171">
        <f>COUNTIF(Dati!$AB$155:$AB$213,3)</f>
        <v>14</v>
      </c>
      <c r="C171" s="41">
        <f>B171/$B$173*100</f>
        <v>23.728813559322035</v>
      </c>
      <c r="D171">
        <f>COUNTIF(Dati!$AC$155:$AC$213,3)</f>
        <v>11</v>
      </c>
      <c r="E171" s="41">
        <f>D171/$D$173*100</f>
        <v>18.64406779661017</v>
      </c>
    </row>
    <row r="172" spans="1:5" ht="12.75">
      <c r="A172" s="40" t="s">
        <v>83</v>
      </c>
      <c r="B172">
        <f>COUNTIF(Dati!$AB$155:$AB$213,4)</f>
        <v>3</v>
      </c>
      <c r="C172" s="41">
        <f>B172/$B$173*100</f>
        <v>5.084745762711865</v>
      </c>
      <c r="D172">
        <f>COUNTIF(Dati!$AC$155:$AC$213,4)</f>
        <v>1</v>
      </c>
      <c r="E172" s="41">
        <f>D172/$D$173*100</f>
        <v>1.694915254237288</v>
      </c>
    </row>
    <row r="173" spans="1:5" ht="15.75">
      <c r="A173" s="36" t="s">
        <v>73</v>
      </c>
      <c r="B173">
        <f>SUM(B169:B172)</f>
        <v>59</v>
      </c>
      <c r="C173">
        <f>SUM(C169:C172)</f>
        <v>99.99999999999999</v>
      </c>
      <c r="D173">
        <f>SUM(D169:D172)</f>
        <v>59</v>
      </c>
      <c r="E173">
        <f>SUM(E169:E172)</f>
        <v>100</v>
      </c>
    </row>
    <row r="174" ht="15.75">
      <c r="A174" s="45"/>
    </row>
    <row r="175" ht="15.75">
      <c r="A175" s="48" t="s">
        <v>223</v>
      </c>
    </row>
    <row r="176" spans="1:5" ht="12.75">
      <c r="A176" s="40" t="s">
        <v>101</v>
      </c>
      <c r="B176">
        <f>COUNTIF(Dati!$AB$214:$AB$247,1)</f>
        <v>9</v>
      </c>
      <c r="C176" s="41">
        <f>B176/$B$180*100</f>
        <v>27.27272727272727</v>
      </c>
      <c r="D176">
        <f>COUNTIF(Dati!$AC$214:$AC$247,1)</f>
        <v>14</v>
      </c>
      <c r="E176" s="41">
        <f>D176/$D$180*100</f>
        <v>41.17647058823529</v>
      </c>
    </row>
    <row r="177" spans="1:5" ht="12.75">
      <c r="A177" s="40" t="s">
        <v>102</v>
      </c>
      <c r="B177">
        <f>COUNTIF(Dati!$AB$214:$AB$247,2)</f>
        <v>13</v>
      </c>
      <c r="C177" s="41">
        <f>B177/$B$180*100</f>
        <v>39.39393939393939</v>
      </c>
      <c r="D177">
        <f>COUNTIF(Dati!$AC$214:$AC$247,2)</f>
        <v>13</v>
      </c>
      <c r="E177" s="41">
        <f>D177/$D$180*100</f>
        <v>38.23529411764706</v>
      </c>
    </row>
    <row r="178" spans="1:5" ht="12.75">
      <c r="A178" s="40" t="s">
        <v>103</v>
      </c>
      <c r="B178">
        <f>COUNTIF(Dati!$AB$214:$AB$247,3)</f>
        <v>9</v>
      </c>
      <c r="C178" s="41">
        <f>B178/$B$180*100</f>
        <v>27.27272727272727</v>
      </c>
      <c r="D178">
        <f>COUNTIF(Dati!$AC$214:$AC$247,3)</f>
        <v>7</v>
      </c>
      <c r="E178" s="41">
        <f>D178/$D$180*100</f>
        <v>20.588235294117645</v>
      </c>
    </row>
    <row r="179" spans="1:5" ht="12.75">
      <c r="A179" s="40" t="s">
        <v>83</v>
      </c>
      <c r="B179">
        <f>COUNTIF(Dati!$AB$214:$AB$247,4)</f>
        <v>2</v>
      </c>
      <c r="C179" s="41">
        <f>B179/$B$180*100</f>
        <v>6.0606060606060606</v>
      </c>
      <c r="D179">
        <f>COUNTIF(Dati!$AC$214:$AC$247,4)</f>
        <v>0</v>
      </c>
      <c r="E179" s="41">
        <f>D179/$D$180*100</f>
        <v>0</v>
      </c>
    </row>
    <row r="180" spans="1:5" ht="15.75">
      <c r="A180" s="36" t="s">
        <v>73</v>
      </c>
      <c r="B180">
        <f>SUM(B176:B179)</f>
        <v>33</v>
      </c>
      <c r="C180">
        <f>SUM(C176:C179)</f>
        <v>99.99999999999999</v>
      </c>
      <c r="D180">
        <f>SUM(D176:D179)</f>
        <v>34</v>
      </c>
      <c r="E180">
        <f>SUM(E176:E179)</f>
        <v>100</v>
      </c>
    </row>
    <row r="181" ht="12.75"/>
    <row r="182" spans="1:3" s="33" customFormat="1" ht="25.5">
      <c r="A182" s="38" t="s">
        <v>107</v>
      </c>
      <c r="B182" s="43" t="s">
        <v>106</v>
      </c>
      <c r="C182" s="43" t="s">
        <v>105</v>
      </c>
    </row>
    <row r="183" spans="1:3" ht="12.75">
      <c r="A183" s="40" t="s">
        <v>108</v>
      </c>
      <c r="B183">
        <f>COUNTIF(Dati!$AD$3:$AD$247,1)</f>
        <v>17</v>
      </c>
      <c r="C183" s="41">
        <f>B183/$B$191*100</f>
        <v>6.967213114754098</v>
      </c>
    </row>
    <row r="184" spans="1:3" ht="12.75">
      <c r="A184" s="40" t="s">
        <v>109</v>
      </c>
      <c r="B184">
        <f>COUNTIF(Dati!$AD$3:$AD$247,2)</f>
        <v>50</v>
      </c>
      <c r="C184" s="41">
        <f aca="true" t="shared" si="7" ref="C184:C190">B184/$B$191*100</f>
        <v>20.491803278688526</v>
      </c>
    </row>
    <row r="185" spans="1:3" ht="12.75">
      <c r="A185" s="40" t="s">
        <v>110</v>
      </c>
      <c r="B185">
        <f>COUNTIF(Dati!$AD$3:$AD$247,3)+2</f>
        <v>22</v>
      </c>
      <c r="C185" s="41">
        <f t="shared" si="7"/>
        <v>9.01639344262295</v>
      </c>
    </row>
    <row r="186" spans="1:3" ht="12.75">
      <c r="A186" s="40" t="s">
        <v>111</v>
      </c>
      <c r="B186">
        <f>COUNTIF(Dati!$AD$3:$AD$247,4)</f>
        <v>8</v>
      </c>
      <c r="C186" s="41">
        <f t="shared" si="7"/>
        <v>3.278688524590164</v>
      </c>
    </row>
    <row r="187" spans="1:3" ht="12.75">
      <c r="A187" s="40" t="s">
        <v>112</v>
      </c>
      <c r="B187">
        <f>COUNTIF(Dati!$AD$3:$AD$247,5)</f>
        <v>13</v>
      </c>
      <c r="C187" s="41">
        <f t="shared" si="7"/>
        <v>5.327868852459016</v>
      </c>
    </row>
    <row r="188" spans="1:3" ht="12.75">
      <c r="A188" s="40" t="s">
        <v>113</v>
      </c>
      <c r="B188">
        <f>COUNTIF(Dati!$AD$3:$AD$247,6)</f>
        <v>10</v>
      </c>
      <c r="C188" s="41">
        <f t="shared" si="7"/>
        <v>4.098360655737705</v>
      </c>
    </row>
    <row r="189" spans="1:3" ht="12.75">
      <c r="A189" s="40" t="s">
        <v>114</v>
      </c>
      <c r="B189">
        <f>COUNTIF(Dati!$AD$3:$AD$247,7)</f>
        <v>53</v>
      </c>
      <c r="C189" s="41">
        <f t="shared" si="7"/>
        <v>21.721311475409834</v>
      </c>
    </row>
    <row r="190" spans="1:3" ht="12.75">
      <c r="A190" s="40" t="s">
        <v>115</v>
      </c>
      <c r="B190">
        <f>COUNTIF(Dati!$AD$3:$AD$247,8)-2</f>
        <v>71</v>
      </c>
      <c r="C190" s="41">
        <f t="shared" si="7"/>
        <v>29.098360655737704</v>
      </c>
    </row>
    <row r="191" spans="1:3" ht="15.75">
      <c r="A191" s="36" t="s">
        <v>73</v>
      </c>
      <c r="B191">
        <f>SUM(B183:B190)</f>
        <v>244</v>
      </c>
      <c r="C191">
        <f>SUM(C183:C190)</f>
        <v>100</v>
      </c>
    </row>
    <row r="192" ht="15.75">
      <c r="A192" s="45"/>
    </row>
    <row r="193" ht="15.75">
      <c r="A193" s="48" t="s">
        <v>221</v>
      </c>
    </row>
    <row r="194" spans="1:3" ht="12.75">
      <c r="A194" s="40" t="s">
        <v>108</v>
      </c>
      <c r="B194">
        <f>COUNTIF(Dati!$AD$3:$AD$154,1)</f>
        <v>10</v>
      </c>
      <c r="C194" s="41">
        <f>B194/$B$202*100</f>
        <v>6.578947368421052</v>
      </c>
    </row>
    <row r="195" spans="1:3" ht="12.75">
      <c r="A195" s="40" t="s">
        <v>109</v>
      </c>
      <c r="B195">
        <f>COUNTIF(Dati!$AD$3:$AD$154,2)</f>
        <v>32</v>
      </c>
      <c r="C195" s="41">
        <f aca="true" t="shared" si="8" ref="C195:C201">B195/$B$202*100</f>
        <v>21.052631578947366</v>
      </c>
    </row>
    <row r="196" spans="1:3" ht="12.75">
      <c r="A196" s="40" t="s">
        <v>110</v>
      </c>
      <c r="B196">
        <f>COUNTIF(Dati!$AD$3:$AD$154,3)</f>
        <v>15</v>
      </c>
      <c r="C196" s="41">
        <f t="shared" si="8"/>
        <v>9.868421052631579</v>
      </c>
    </row>
    <row r="197" spans="1:3" ht="12.75">
      <c r="A197" s="40" t="s">
        <v>111</v>
      </c>
      <c r="B197">
        <f>COUNTIF(Dati!$AD$3:$AD$154,4)</f>
        <v>6</v>
      </c>
      <c r="C197" s="41">
        <f t="shared" si="8"/>
        <v>3.9473684210526314</v>
      </c>
    </row>
    <row r="198" spans="1:3" ht="12.75">
      <c r="A198" s="40" t="s">
        <v>112</v>
      </c>
      <c r="B198">
        <f>COUNTIF(Dati!$AD$3:$AD$154,5)</f>
        <v>6</v>
      </c>
      <c r="C198" s="41">
        <f t="shared" si="8"/>
        <v>3.9473684210526314</v>
      </c>
    </row>
    <row r="199" spans="1:3" ht="12.75">
      <c r="A199" s="40" t="s">
        <v>113</v>
      </c>
      <c r="B199">
        <f>COUNTIF(Dati!$AD$3:$AD$154,6)</f>
        <v>5</v>
      </c>
      <c r="C199" s="41">
        <f t="shared" si="8"/>
        <v>3.289473684210526</v>
      </c>
    </row>
    <row r="200" spans="1:3" ht="12.75">
      <c r="A200" s="40" t="s">
        <v>114</v>
      </c>
      <c r="B200">
        <f>COUNTIF(Dati!$AD$3:$AD$154,7)</f>
        <v>30</v>
      </c>
      <c r="C200" s="41">
        <f t="shared" si="8"/>
        <v>19.736842105263158</v>
      </c>
    </row>
    <row r="201" spans="1:3" ht="12.75">
      <c r="A201" s="40" t="s">
        <v>115</v>
      </c>
      <c r="B201">
        <f>COUNTIF(Dati!$AD$3:$AD$154,8)</f>
        <v>48</v>
      </c>
      <c r="C201" s="41">
        <f t="shared" si="8"/>
        <v>31.57894736842105</v>
      </c>
    </row>
    <row r="202" spans="1:3" ht="15.75">
      <c r="A202" s="36" t="s">
        <v>73</v>
      </c>
      <c r="B202">
        <f>SUM(B194:B201)</f>
        <v>152</v>
      </c>
      <c r="C202">
        <f>SUM(C194:C201)</f>
        <v>100</v>
      </c>
    </row>
    <row r="203" ht="15.75">
      <c r="A203" s="45"/>
    </row>
    <row r="204" ht="15.75">
      <c r="A204" s="48" t="s">
        <v>222</v>
      </c>
    </row>
    <row r="205" spans="1:3" ht="12.75">
      <c r="A205" s="40" t="s">
        <v>108</v>
      </c>
      <c r="B205">
        <f>COUNTIF(Dati!$AD$155:$AD$213,1)</f>
        <v>5</v>
      </c>
      <c r="C205" s="41">
        <f>B205/$B$213*100</f>
        <v>8.620689655172415</v>
      </c>
    </row>
    <row r="206" spans="1:3" ht="12.75">
      <c r="A206" s="40" t="s">
        <v>109</v>
      </c>
      <c r="B206">
        <f>COUNTIF(Dati!$AD$155:$AD$213,2)</f>
        <v>16</v>
      </c>
      <c r="C206" s="41">
        <f aca="true" t="shared" si="9" ref="C206:C212">B206/$B$213*100</f>
        <v>27.586206896551722</v>
      </c>
    </row>
    <row r="207" spans="1:3" ht="12.75">
      <c r="A207" s="40" t="s">
        <v>110</v>
      </c>
      <c r="B207">
        <f>COUNTIF(Dati!$AD$155:$AD$213,3)</f>
        <v>5</v>
      </c>
      <c r="C207" s="41">
        <f t="shared" si="9"/>
        <v>8.620689655172415</v>
      </c>
    </row>
    <row r="208" spans="1:3" ht="12.75">
      <c r="A208" s="40" t="s">
        <v>111</v>
      </c>
      <c r="B208">
        <f>COUNTIF(Dati!$AD$155:$AD$213,4)</f>
        <v>2</v>
      </c>
      <c r="C208" s="41">
        <f t="shared" si="9"/>
        <v>3.4482758620689653</v>
      </c>
    </row>
    <row r="209" spans="1:3" ht="12.75">
      <c r="A209" s="40" t="s">
        <v>112</v>
      </c>
      <c r="B209">
        <f>COUNTIF(Dati!$AD$155:$AD$213,5)</f>
        <v>1</v>
      </c>
      <c r="C209" s="41">
        <f t="shared" si="9"/>
        <v>1.7241379310344827</v>
      </c>
    </row>
    <row r="210" spans="1:3" ht="12.75">
      <c r="A210" s="40" t="s">
        <v>113</v>
      </c>
      <c r="B210">
        <f>COUNTIF(Dati!$AD$155:$AD$213,6)</f>
        <v>3</v>
      </c>
      <c r="C210" s="41">
        <f t="shared" si="9"/>
        <v>5.172413793103448</v>
      </c>
    </row>
    <row r="211" spans="1:3" ht="12.75">
      <c r="A211" s="40" t="s">
        <v>114</v>
      </c>
      <c r="B211">
        <f>COUNTIF(Dati!$AD$155:$AD$213,7)</f>
        <v>13</v>
      </c>
      <c r="C211" s="41">
        <f t="shared" si="9"/>
        <v>22.413793103448278</v>
      </c>
    </row>
    <row r="212" spans="1:3" ht="12.75">
      <c r="A212" s="40" t="s">
        <v>115</v>
      </c>
      <c r="B212">
        <f>COUNTIF(Dati!$AD$155:$AD$213,8)</f>
        <v>13</v>
      </c>
      <c r="C212" s="41">
        <f t="shared" si="9"/>
        <v>22.413793103448278</v>
      </c>
    </row>
    <row r="213" spans="1:3" ht="15.75">
      <c r="A213" s="36" t="s">
        <v>73</v>
      </c>
      <c r="B213">
        <f>SUM(B205:B212)</f>
        <v>58</v>
      </c>
      <c r="C213">
        <f>SUM(C205:C212)</f>
        <v>100</v>
      </c>
    </row>
    <row r="214" ht="15.75">
      <c r="A214" s="45"/>
    </row>
    <row r="215" ht="15.75">
      <c r="A215" s="48" t="s">
        <v>223</v>
      </c>
    </row>
    <row r="216" spans="1:3" ht="12.75">
      <c r="A216" s="40" t="s">
        <v>108</v>
      </c>
      <c r="B216">
        <f>COUNTIF(Dati!$AD$214:$AD$247,1)</f>
        <v>2</v>
      </c>
      <c r="C216" s="41">
        <f>B216/$B$224*100</f>
        <v>5.88235294117647</v>
      </c>
    </row>
    <row r="217" spans="1:3" ht="12.75">
      <c r="A217" s="40" t="s">
        <v>109</v>
      </c>
      <c r="B217">
        <f>COUNTIF(Dati!$AD$214:$AD$247,2)</f>
        <v>2</v>
      </c>
      <c r="C217" s="41">
        <f aca="true" t="shared" si="10" ref="C217:C223">B217/$B$224*100</f>
        <v>5.88235294117647</v>
      </c>
    </row>
    <row r="218" spans="1:3" ht="12.75">
      <c r="A218" s="40" t="s">
        <v>110</v>
      </c>
      <c r="B218">
        <f>COUNTIF(Dati!$AD$214:$AD$247,3)</f>
        <v>0</v>
      </c>
      <c r="C218" s="41">
        <f t="shared" si="10"/>
        <v>0</v>
      </c>
    </row>
    <row r="219" spans="1:3" ht="12.75">
      <c r="A219" s="40" t="s">
        <v>111</v>
      </c>
      <c r="B219">
        <f>COUNTIF(Dati!$AD$214:$AD$247,4)</f>
        <v>0</v>
      </c>
      <c r="C219" s="41">
        <f t="shared" si="10"/>
        <v>0</v>
      </c>
    </row>
    <row r="220" spans="1:3" ht="12.75">
      <c r="A220" s="40" t="s">
        <v>112</v>
      </c>
      <c r="B220">
        <f>COUNTIF(Dati!$AD$214:$AD$247,5)</f>
        <v>6</v>
      </c>
      <c r="C220" s="41">
        <f t="shared" si="10"/>
        <v>17.647058823529413</v>
      </c>
    </row>
    <row r="221" spans="1:3" ht="12.75">
      <c r="A221" s="40" t="s">
        <v>113</v>
      </c>
      <c r="B221">
        <f>COUNTIF(Dati!$AD$214:$AD$247,6)</f>
        <v>2</v>
      </c>
      <c r="C221" s="41">
        <f t="shared" si="10"/>
        <v>5.88235294117647</v>
      </c>
    </row>
    <row r="222" spans="1:3" ht="12.75">
      <c r="A222" s="40" t="s">
        <v>114</v>
      </c>
      <c r="B222">
        <f>COUNTIF(Dati!$AD$214:$AD$247,7)</f>
        <v>10</v>
      </c>
      <c r="C222" s="41">
        <f t="shared" si="10"/>
        <v>29.411764705882355</v>
      </c>
    </row>
    <row r="223" spans="1:3" ht="12.75">
      <c r="A223" s="40" t="s">
        <v>115</v>
      </c>
      <c r="B223">
        <f>COUNTIF(Dati!$AD$214:$AD$247,8)</f>
        <v>12</v>
      </c>
      <c r="C223" s="41">
        <f t="shared" si="10"/>
        <v>35.294117647058826</v>
      </c>
    </row>
    <row r="224" spans="1:3" ht="15.75">
      <c r="A224" s="36" t="s">
        <v>73</v>
      </c>
      <c r="B224">
        <f>SUM(B216:B223)</f>
        <v>34</v>
      </c>
      <c r="C224">
        <f>SUM(C216:C223)</f>
        <v>100.00000000000001</v>
      </c>
    </row>
    <row r="225" ht="12.75"/>
    <row r="226" spans="1:3" ht="25.5">
      <c r="A226" s="38" t="s">
        <v>116</v>
      </c>
      <c r="B226" s="43" t="s">
        <v>106</v>
      </c>
      <c r="C226" s="43" t="s">
        <v>105</v>
      </c>
    </row>
    <row r="227" spans="1:3" ht="12.75">
      <c r="A227" s="40" t="s">
        <v>117</v>
      </c>
      <c r="B227">
        <f>COUNTIF(Dati!$AE$3:$AE$247,1)+6</f>
        <v>134</v>
      </c>
      <c r="C227" s="41">
        <f>B227/$B$235*100</f>
        <v>54.69387755102041</v>
      </c>
    </row>
    <row r="228" spans="1:3" ht="12.75">
      <c r="A228" s="40" t="s">
        <v>118</v>
      </c>
      <c r="B228">
        <f>COUNTIF(Dati!$AE$3:$AE$247,2)+1</f>
        <v>12</v>
      </c>
      <c r="C228" s="41">
        <f aca="true" t="shared" si="11" ref="C228:C234">B228/$B$235*100</f>
        <v>4.8979591836734695</v>
      </c>
    </row>
    <row r="229" spans="1:3" ht="12.75">
      <c r="A229" s="40" t="s">
        <v>119</v>
      </c>
      <c r="B229">
        <f>COUNTIF(Dati!$AE$3:$AE$247,3)</f>
        <v>25</v>
      </c>
      <c r="C229" s="41">
        <f t="shared" si="11"/>
        <v>10.204081632653061</v>
      </c>
    </row>
    <row r="230" spans="1:3" ht="12.75">
      <c r="A230" s="40" t="s">
        <v>120</v>
      </c>
      <c r="B230">
        <f>COUNTIF(Dati!$AE$3:$AE$247,4)</f>
        <v>23</v>
      </c>
      <c r="C230" s="41">
        <f t="shared" si="11"/>
        <v>9.387755102040817</v>
      </c>
    </row>
    <row r="231" spans="1:3" ht="12.75">
      <c r="A231" s="40" t="s">
        <v>121</v>
      </c>
      <c r="B231">
        <f>COUNTIF(Dati!$AE$3:$AE$247,5)</f>
        <v>4</v>
      </c>
      <c r="C231" s="41">
        <f t="shared" si="11"/>
        <v>1.6326530612244898</v>
      </c>
    </row>
    <row r="232" spans="1:3" ht="12.75">
      <c r="A232" s="40" t="s">
        <v>122</v>
      </c>
      <c r="B232">
        <f>COUNTIF(Dati!$AE$3:$AE$247,6)</f>
        <v>22</v>
      </c>
      <c r="C232" s="41">
        <f t="shared" si="11"/>
        <v>8.979591836734693</v>
      </c>
    </row>
    <row r="233" spans="1:3" ht="12.75">
      <c r="A233" s="40" t="s">
        <v>123</v>
      </c>
      <c r="B233">
        <f>COUNTIF(Dati!$AE$3:$AE$247,7)</f>
        <v>10</v>
      </c>
      <c r="C233" s="41">
        <f t="shared" si="11"/>
        <v>4.081632653061225</v>
      </c>
    </row>
    <row r="234" spans="1:3" ht="12.75">
      <c r="A234" s="40" t="s">
        <v>124</v>
      </c>
      <c r="B234">
        <f>COUNTIF(Dati!$AE$3:$AE$247,8)-7</f>
        <v>15</v>
      </c>
      <c r="C234" s="41">
        <f t="shared" si="11"/>
        <v>6.122448979591836</v>
      </c>
    </row>
    <row r="235" spans="1:3" ht="15.75">
      <c r="A235" s="36" t="s">
        <v>73</v>
      </c>
      <c r="B235">
        <f>SUM(B227:B234)</f>
        <v>245</v>
      </c>
      <c r="C235">
        <f>SUM(C227:C234)</f>
        <v>100</v>
      </c>
    </row>
    <row r="236" ht="15.75">
      <c r="A236" s="45"/>
    </row>
    <row r="237" ht="15.75">
      <c r="A237" s="48" t="s">
        <v>221</v>
      </c>
    </row>
    <row r="238" spans="1:3" ht="12.75">
      <c r="A238" s="40" t="s">
        <v>117</v>
      </c>
      <c r="B238">
        <f>COUNTIF(Dati!$AE$3:$AE$154,1)</f>
        <v>73</v>
      </c>
      <c r="C238" s="41">
        <f>B238/$B$246*100</f>
        <v>48.026315789473685</v>
      </c>
    </row>
    <row r="239" spans="1:3" ht="12.75">
      <c r="A239" s="40" t="s">
        <v>118</v>
      </c>
      <c r="B239">
        <f>COUNTIF(Dati!$AE$3:$AE$154,2)</f>
        <v>8</v>
      </c>
      <c r="C239" s="41">
        <f aca="true" t="shared" si="12" ref="C239:C245">B239/$B$246*100</f>
        <v>5.263157894736842</v>
      </c>
    </row>
    <row r="240" spans="1:3" ht="12.75">
      <c r="A240" s="40" t="s">
        <v>119</v>
      </c>
      <c r="B240">
        <f>COUNTIF(Dati!$AE$3:$AE$154,3)</f>
        <v>13</v>
      </c>
      <c r="C240" s="41">
        <f t="shared" si="12"/>
        <v>8.552631578947368</v>
      </c>
    </row>
    <row r="241" spans="1:3" ht="12.75">
      <c r="A241" s="40" t="s">
        <v>120</v>
      </c>
      <c r="B241">
        <f>COUNTIF(Dati!$AE$3:$AE$154,4)</f>
        <v>16</v>
      </c>
      <c r="C241" s="41">
        <f t="shared" si="12"/>
        <v>10.526315789473683</v>
      </c>
    </row>
    <row r="242" spans="1:3" ht="12.75">
      <c r="A242" s="40" t="s">
        <v>121</v>
      </c>
      <c r="B242">
        <f>COUNTIF(Dati!$AE$3:$AE$154,5)</f>
        <v>2</v>
      </c>
      <c r="C242" s="41">
        <f t="shared" si="12"/>
        <v>1.3157894736842104</v>
      </c>
    </row>
    <row r="243" spans="1:3" ht="12.75">
      <c r="A243" s="40" t="s">
        <v>122</v>
      </c>
      <c r="B243">
        <f>COUNTIF(Dati!$AE$3:$AE$154,6)</f>
        <v>18</v>
      </c>
      <c r="C243" s="41">
        <f t="shared" si="12"/>
        <v>11.842105263157894</v>
      </c>
    </row>
    <row r="244" spans="1:3" ht="12.75">
      <c r="A244" s="40" t="s">
        <v>123</v>
      </c>
      <c r="B244">
        <f>COUNTIF(Dati!$AE$3:$AE$154,7)</f>
        <v>8</v>
      </c>
      <c r="C244" s="41">
        <f t="shared" si="12"/>
        <v>5.263157894736842</v>
      </c>
    </row>
    <row r="245" spans="1:3" ht="12.75">
      <c r="A245" s="40" t="s">
        <v>124</v>
      </c>
      <c r="B245">
        <f>COUNTIF(Dati!$AE$3:$AE$154,8)</f>
        <v>14</v>
      </c>
      <c r="C245" s="41">
        <f t="shared" si="12"/>
        <v>9.210526315789473</v>
      </c>
    </row>
    <row r="246" spans="1:3" ht="15.75">
      <c r="A246" s="36" t="s">
        <v>73</v>
      </c>
      <c r="B246">
        <f>SUM(B238:B245)</f>
        <v>152</v>
      </c>
      <c r="C246">
        <f>SUM(C238:C245)</f>
        <v>99.99999999999997</v>
      </c>
    </row>
    <row r="247" ht="15.75">
      <c r="A247" s="45"/>
    </row>
    <row r="248" ht="15.75">
      <c r="A248" s="48" t="s">
        <v>222</v>
      </c>
    </row>
    <row r="249" spans="1:3" ht="12.75">
      <c r="A249" s="40" t="s">
        <v>117</v>
      </c>
      <c r="B249">
        <f>COUNTIF(Dati!$AE$155:$AE$213,1)</f>
        <v>31</v>
      </c>
      <c r="C249" s="41">
        <f>B249/$B$257*100</f>
        <v>52.54237288135594</v>
      </c>
    </row>
    <row r="250" spans="1:3" ht="12.75">
      <c r="A250" s="40" t="s">
        <v>118</v>
      </c>
      <c r="B250">
        <f>COUNTIF(Dati!$AE$155:$AE$213,2)</f>
        <v>1</v>
      </c>
      <c r="C250" s="41">
        <f aca="true" t="shared" si="13" ref="C250:C256">B250/$B$257*100</f>
        <v>1.694915254237288</v>
      </c>
    </row>
    <row r="251" spans="1:3" ht="12.75">
      <c r="A251" s="40" t="s">
        <v>119</v>
      </c>
      <c r="B251">
        <f>COUNTIF(Dati!$AE$155:$AE$213,3)</f>
        <v>10</v>
      </c>
      <c r="C251" s="41">
        <f t="shared" si="13"/>
        <v>16.94915254237288</v>
      </c>
    </row>
    <row r="252" spans="1:3" ht="12.75">
      <c r="A252" s="40" t="s">
        <v>120</v>
      </c>
      <c r="B252">
        <f>COUNTIF(Dati!$AE$155:$AE$213,4)</f>
        <v>6</v>
      </c>
      <c r="C252" s="41">
        <f t="shared" si="13"/>
        <v>10.16949152542373</v>
      </c>
    </row>
    <row r="253" spans="1:3" ht="12.75">
      <c r="A253" s="40" t="s">
        <v>121</v>
      </c>
      <c r="B253">
        <f>COUNTIF(Dati!$AE$155:$AE$213,5)</f>
        <v>2</v>
      </c>
      <c r="C253" s="41">
        <f t="shared" si="13"/>
        <v>3.389830508474576</v>
      </c>
    </row>
    <row r="254" spans="1:3" ht="12.75">
      <c r="A254" s="40" t="s">
        <v>122</v>
      </c>
      <c r="B254">
        <f>COUNTIF(Dati!$AE$155:$AE$213,6)</f>
        <v>2</v>
      </c>
      <c r="C254" s="41">
        <f t="shared" si="13"/>
        <v>3.389830508474576</v>
      </c>
    </row>
    <row r="255" spans="1:3" ht="12.75">
      <c r="A255" s="40" t="s">
        <v>123</v>
      </c>
      <c r="B255">
        <f>COUNTIF(Dati!$AE$155:$AE$213,7)</f>
        <v>1</v>
      </c>
      <c r="C255" s="41">
        <f t="shared" si="13"/>
        <v>1.694915254237288</v>
      </c>
    </row>
    <row r="256" spans="1:3" ht="12.75">
      <c r="A256" s="40" t="s">
        <v>124</v>
      </c>
      <c r="B256">
        <f>COUNTIF(Dati!$AE$155:$AE$213,8)</f>
        <v>6</v>
      </c>
      <c r="C256" s="41">
        <f t="shared" si="13"/>
        <v>10.16949152542373</v>
      </c>
    </row>
    <row r="257" spans="1:3" ht="15.75">
      <c r="A257" s="36" t="s">
        <v>73</v>
      </c>
      <c r="B257">
        <f>SUM(B249:B256)</f>
        <v>59</v>
      </c>
      <c r="C257">
        <f>SUM(C249:C256)</f>
        <v>100</v>
      </c>
    </row>
    <row r="258" ht="15.75">
      <c r="A258" s="45"/>
    </row>
    <row r="259" ht="15.75">
      <c r="A259" s="48" t="s">
        <v>223</v>
      </c>
    </row>
    <row r="260" spans="1:3" ht="12.75">
      <c r="A260" s="40" t="s">
        <v>117</v>
      </c>
      <c r="B260">
        <f>COUNTIF(Dati!$AE$214:$AE$247,1)</f>
        <v>24</v>
      </c>
      <c r="C260" s="41">
        <f>B260/$B$268*100</f>
        <v>70.58823529411765</v>
      </c>
    </row>
    <row r="261" spans="1:3" ht="12.75">
      <c r="A261" s="40" t="s">
        <v>118</v>
      </c>
      <c r="B261">
        <f>COUNTIF(Dati!$AE$214:$AE$247,2)</f>
        <v>2</v>
      </c>
      <c r="C261" s="41">
        <f aca="true" t="shared" si="14" ref="C261:C267">B261/$B$268*100</f>
        <v>5.88235294117647</v>
      </c>
    </row>
    <row r="262" spans="1:3" ht="12.75">
      <c r="A262" s="40" t="s">
        <v>119</v>
      </c>
      <c r="B262">
        <f>COUNTIF(Dati!$AE$214:$AE$247,3)</f>
        <v>2</v>
      </c>
      <c r="C262" s="41">
        <f t="shared" si="14"/>
        <v>5.88235294117647</v>
      </c>
    </row>
    <row r="263" spans="1:3" ht="12.75">
      <c r="A263" s="40" t="s">
        <v>120</v>
      </c>
      <c r="B263">
        <f>COUNTIF(Dati!$AE$214:$AE$247,4)</f>
        <v>1</v>
      </c>
      <c r="C263" s="41">
        <f t="shared" si="14"/>
        <v>2.941176470588235</v>
      </c>
    </row>
    <row r="264" spans="1:3" ht="12.75">
      <c r="A264" s="40" t="s">
        <v>121</v>
      </c>
      <c r="B264">
        <f>COUNTIF(Dati!$AE$214:$AE$247,5)</f>
        <v>0</v>
      </c>
      <c r="C264" s="41">
        <f t="shared" si="14"/>
        <v>0</v>
      </c>
    </row>
    <row r="265" spans="1:3" ht="12.75">
      <c r="A265" s="40" t="s">
        <v>122</v>
      </c>
      <c r="B265">
        <f>COUNTIF(Dati!$AE$214:$AE$247,6)</f>
        <v>2</v>
      </c>
      <c r="C265" s="41">
        <f t="shared" si="14"/>
        <v>5.88235294117647</v>
      </c>
    </row>
    <row r="266" spans="1:3" ht="12.75">
      <c r="A266" s="40" t="s">
        <v>123</v>
      </c>
      <c r="B266">
        <f>COUNTIF(Dati!$AE$214:$AE$247,7)</f>
        <v>1</v>
      </c>
      <c r="C266" s="41">
        <f t="shared" si="14"/>
        <v>2.941176470588235</v>
      </c>
    </row>
    <row r="267" spans="1:3" ht="12.75">
      <c r="A267" s="40" t="s">
        <v>124</v>
      </c>
      <c r="B267">
        <f>COUNTIF(Dati!$AE$214:$AE$247,8)</f>
        <v>2</v>
      </c>
      <c r="C267" s="41">
        <f t="shared" si="14"/>
        <v>5.88235294117647</v>
      </c>
    </row>
    <row r="268" spans="1:3" ht="15.75">
      <c r="A268" s="36" t="s">
        <v>73</v>
      </c>
      <c r="B268">
        <f>SUM(B260:B267)</f>
        <v>34</v>
      </c>
      <c r="C268">
        <f>SUM(C260:C267)</f>
        <v>99.99999999999997</v>
      </c>
    </row>
    <row r="269" ht="12.75"/>
    <row r="270" spans="1:3" ht="25.5">
      <c r="A270" s="38" t="s">
        <v>125</v>
      </c>
      <c r="B270" s="43" t="s">
        <v>106</v>
      </c>
      <c r="C270" s="43" t="s">
        <v>105</v>
      </c>
    </row>
    <row r="271" spans="1:3" ht="12.75">
      <c r="A271" s="40" t="s">
        <v>126</v>
      </c>
      <c r="B271">
        <f>COUNTIF(Dati!$AF$3:$AF$247,1)</f>
        <v>187</v>
      </c>
      <c r="C271" s="41">
        <f>B271/$B$274*100</f>
        <v>76.32653061224491</v>
      </c>
    </row>
    <row r="272" spans="1:3" ht="12.75">
      <c r="A272" s="40" t="s">
        <v>81</v>
      </c>
      <c r="B272">
        <f>COUNTIF(Dati!$AF$3:$AF$247,2)</f>
        <v>51</v>
      </c>
      <c r="C272" s="41">
        <f>B272/$B$274*100</f>
        <v>20.816326530612244</v>
      </c>
    </row>
    <row r="273" spans="1:3" ht="12.75">
      <c r="A273" s="40" t="s">
        <v>83</v>
      </c>
      <c r="B273">
        <f>COUNTIF(Dati!$AF$3:$AF$247,3)</f>
        <v>7</v>
      </c>
      <c r="C273" s="41">
        <f>B273/$B$274*100</f>
        <v>2.857142857142857</v>
      </c>
    </row>
    <row r="274" spans="1:3" ht="15.75">
      <c r="A274" s="36" t="s">
        <v>73</v>
      </c>
      <c r="B274">
        <f>SUM(B270:B273)</f>
        <v>245</v>
      </c>
      <c r="C274">
        <f>SUM(C270:C273)</f>
        <v>100.00000000000001</v>
      </c>
    </row>
    <row r="275" ht="15.75">
      <c r="A275" s="45"/>
    </row>
    <row r="276" ht="15.75">
      <c r="A276" s="48" t="s">
        <v>221</v>
      </c>
    </row>
    <row r="277" spans="1:3" ht="12.75">
      <c r="A277" s="40" t="s">
        <v>126</v>
      </c>
      <c r="B277">
        <f>COUNTIF(Dati!$AF$3:$AF$154,1)</f>
        <v>115</v>
      </c>
      <c r="C277" s="41">
        <f>B277/$B$280*100</f>
        <v>75.6578947368421</v>
      </c>
    </row>
    <row r="278" spans="1:3" ht="12.75">
      <c r="A278" s="40" t="s">
        <v>81</v>
      </c>
      <c r="B278">
        <f>COUNTIF(Dati!$AF$3:$AF$154,2)</f>
        <v>35</v>
      </c>
      <c r="C278" s="41">
        <f>B278/$B$280*100</f>
        <v>23.026315789473685</v>
      </c>
    </row>
    <row r="279" spans="1:3" ht="12.75">
      <c r="A279" s="40" t="s">
        <v>83</v>
      </c>
      <c r="B279">
        <f>COUNTIF(Dati!$AF$3:$AF$154,3)</f>
        <v>2</v>
      </c>
      <c r="C279" s="41">
        <f>B279/$B$280*100</f>
        <v>1.3157894736842104</v>
      </c>
    </row>
    <row r="280" spans="1:3" ht="15.75">
      <c r="A280" s="36" t="s">
        <v>73</v>
      </c>
      <c r="B280">
        <f>SUM(B276:B279)</f>
        <v>152</v>
      </c>
      <c r="C280">
        <f>SUM(C276:C279)</f>
        <v>99.99999999999999</v>
      </c>
    </row>
    <row r="281" ht="15.75">
      <c r="A281" s="45"/>
    </row>
    <row r="282" ht="15.75">
      <c r="A282" s="48" t="s">
        <v>222</v>
      </c>
    </row>
    <row r="283" spans="1:3" ht="12.75">
      <c r="A283" s="40" t="s">
        <v>126</v>
      </c>
      <c r="B283">
        <f>COUNTIF(Dati!$AF$155:$AF$213,1)</f>
        <v>45</v>
      </c>
      <c r="C283" s="41">
        <f>B283/$B$286*100</f>
        <v>76.27118644067797</v>
      </c>
    </row>
    <row r="284" spans="1:3" ht="12.75">
      <c r="A284" s="40" t="s">
        <v>81</v>
      </c>
      <c r="B284">
        <f>COUNTIF(Dati!$AF$155:$AF$213,2)</f>
        <v>10</v>
      </c>
      <c r="C284" s="41">
        <f>B284/$B$286*100</f>
        <v>16.94915254237288</v>
      </c>
    </row>
    <row r="285" spans="1:3" ht="12.75">
      <c r="A285" s="40" t="s">
        <v>83</v>
      </c>
      <c r="B285">
        <f>COUNTIF(Dati!$AF$155:$AF$213,3)</f>
        <v>4</v>
      </c>
      <c r="C285" s="41">
        <f>B285/$B$286*100</f>
        <v>6.779661016949152</v>
      </c>
    </row>
    <row r="286" spans="1:3" ht="15.75">
      <c r="A286" s="36" t="s">
        <v>73</v>
      </c>
      <c r="B286">
        <f>SUM(B282:B285)</f>
        <v>59</v>
      </c>
      <c r="C286">
        <f>SUM(C282:C285)</f>
        <v>100</v>
      </c>
    </row>
    <row r="287" ht="15.75">
      <c r="A287" s="45"/>
    </row>
    <row r="288" ht="15.75">
      <c r="A288" s="48" t="s">
        <v>223</v>
      </c>
    </row>
    <row r="289" spans="1:3" ht="12.75">
      <c r="A289" s="40" t="s">
        <v>126</v>
      </c>
      <c r="B289">
        <f>COUNTIF(Dati!$AF$214:$AF$247,1)</f>
        <v>27</v>
      </c>
      <c r="C289" s="41">
        <f>B289/$B$292*100</f>
        <v>79.41176470588235</v>
      </c>
    </row>
    <row r="290" spans="1:3" ht="12.75">
      <c r="A290" s="40" t="s">
        <v>81</v>
      </c>
      <c r="B290">
        <f>COUNTIF(Dati!$AF$214:$AF$247,2)</f>
        <v>6</v>
      </c>
      <c r="C290" s="41">
        <f>B290/$B$292*100</f>
        <v>17.647058823529413</v>
      </c>
    </row>
    <row r="291" spans="1:3" ht="12.75">
      <c r="A291" s="40" t="s">
        <v>83</v>
      </c>
      <c r="B291">
        <f>COUNTIF(Dati!$AF$214:$AF$247,3)</f>
        <v>1</v>
      </c>
      <c r="C291" s="41">
        <f>B291/$B$292*100</f>
        <v>2.941176470588235</v>
      </c>
    </row>
    <row r="292" spans="1:3" ht="15.75">
      <c r="A292" s="36" t="s">
        <v>73</v>
      </c>
      <c r="B292">
        <f>SUM(B288:B291)</f>
        <v>34</v>
      </c>
      <c r="C292">
        <f>SUM(C288:C291)</f>
        <v>100</v>
      </c>
    </row>
    <row r="293" ht="12.75"/>
    <row r="294" spans="1:3" ht="25.5">
      <c r="A294" s="38" t="s">
        <v>127</v>
      </c>
      <c r="B294" s="43" t="s">
        <v>106</v>
      </c>
      <c r="C294" s="43" t="s">
        <v>105</v>
      </c>
    </row>
    <row r="295" spans="1:3" ht="12.75">
      <c r="A295" s="40" t="s">
        <v>128</v>
      </c>
      <c r="B295">
        <f>COUNTIF(Dati!$AG$3:$AG$247,1)</f>
        <v>15</v>
      </c>
      <c r="C295" s="41">
        <f>B295/$B$299*100</f>
        <v>25</v>
      </c>
    </row>
    <row r="296" spans="1:3" ht="12.75">
      <c r="A296" s="40" t="s">
        <v>129</v>
      </c>
      <c r="B296">
        <f>COUNTIF(Dati!$AG$3:$AG$247,2)</f>
        <v>12</v>
      </c>
      <c r="C296" s="41">
        <f>B296/$B$299*100</f>
        <v>20</v>
      </c>
    </row>
    <row r="297" spans="1:3" ht="12.75">
      <c r="A297" s="40" t="s">
        <v>130</v>
      </c>
      <c r="B297">
        <f>COUNTIF(Dati!$AG$3:$AG$247,3)</f>
        <v>10</v>
      </c>
      <c r="C297" s="41">
        <f>B297/$B$299*100</f>
        <v>16.666666666666664</v>
      </c>
    </row>
    <row r="298" spans="1:3" ht="12.75">
      <c r="A298" s="40" t="s">
        <v>131</v>
      </c>
      <c r="B298">
        <f>COUNTIF(Dati!$AG$3:$AG$247,4)</f>
        <v>23</v>
      </c>
      <c r="C298" s="41">
        <f>B298/$B$299*100</f>
        <v>38.333333333333336</v>
      </c>
    </row>
    <row r="299" spans="1:3" ht="15.75">
      <c r="A299" s="36" t="s">
        <v>73</v>
      </c>
      <c r="B299">
        <f>SUM(B295:B298)</f>
        <v>60</v>
      </c>
      <c r="C299">
        <f>SUM(C295:C298)</f>
        <v>100</v>
      </c>
    </row>
    <row r="300" ht="15.75">
      <c r="A300" s="45"/>
    </row>
    <row r="301" ht="15.75">
      <c r="A301" s="48" t="s">
        <v>221</v>
      </c>
    </row>
    <row r="302" spans="1:3" ht="12.75">
      <c r="A302" s="40" t="s">
        <v>128</v>
      </c>
      <c r="B302">
        <f>COUNTIF(Dati!$AG$3:$AG$154,1)</f>
        <v>10</v>
      </c>
      <c r="C302" s="41">
        <f>B302/$B$306*100</f>
        <v>26.31578947368421</v>
      </c>
    </row>
    <row r="303" spans="1:3" ht="12.75">
      <c r="A303" s="40" t="s">
        <v>129</v>
      </c>
      <c r="B303">
        <f>COUNTIF(Dati!$AG$3:$AG$154,2)</f>
        <v>10</v>
      </c>
      <c r="C303" s="41">
        <f>B303/$B$306*100</f>
        <v>26.31578947368421</v>
      </c>
    </row>
    <row r="304" spans="1:3" ht="12.75">
      <c r="A304" s="40" t="s">
        <v>130</v>
      </c>
      <c r="B304">
        <f>COUNTIF(Dati!$AG$3:$AG$154,3)</f>
        <v>6</v>
      </c>
      <c r="C304" s="41">
        <f>B304/$B$306*100</f>
        <v>15.789473684210526</v>
      </c>
    </row>
    <row r="305" spans="1:3" ht="12.75">
      <c r="A305" s="40" t="s">
        <v>131</v>
      </c>
      <c r="B305">
        <f>COUNTIF(Dati!$AG$3:$AG$154,4)</f>
        <v>12</v>
      </c>
      <c r="C305" s="41">
        <f>B305/$B$306*100</f>
        <v>31.57894736842105</v>
      </c>
    </row>
    <row r="306" spans="1:3" ht="15.75">
      <c r="A306" s="36" t="s">
        <v>73</v>
      </c>
      <c r="B306">
        <f>SUM(B302:B305)</f>
        <v>38</v>
      </c>
      <c r="C306">
        <f>SUM(C302:C305)</f>
        <v>100</v>
      </c>
    </row>
    <row r="307" ht="15.75">
      <c r="A307" s="45"/>
    </row>
    <row r="308" ht="15.75">
      <c r="A308" s="48" t="s">
        <v>222</v>
      </c>
    </row>
    <row r="309" spans="1:3" ht="12.75">
      <c r="A309" s="40" t="s">
        <v>128</v>
      </c>
      <c r="B309">
        <f>COUNTIF(Dati!$AG$155:$AG$213,1)</f>
        <v>5</v>
      </c>
      <c r="C309" s="41">
        <f>B309/$B$313*100</f>
        <v>33.33333333333333</v>
      </c>
    </row>
    <row r="310" spans="1:3" ht="12.75">
      <c r="A310" s="40" t="s">
        <v>129</v>
      </c>
      <c r="B310">
        <f>COUNTIF(Dati!$AG$155:$AG$213,2)</f>
        <v>1</v>
      </c>
      <c r="C310" s="41">
        <f>B310/$B$313*100</f>
        <v>6.666666666666667</v>
      </c>
    </row>
    <row r="311" spans="1:3" ht="12.75">
      <c r="A311" s="40" t="s">
        <v>130</v>
      </c>
      <c r="B311">
        <f>COUNTIF(Dati!$AG$155:$AG$213,3)</f>
        <v>3</v>
      </c>
      <c r="C311" s="41">
        <f>B311/$B$313*100</f>
        <v>20</v>
      </c>
    </row>
    <row r="312" spans="1:3" ht="12.75">
      <c r="A312" s="40" t="s">
        <v>131</v>
      </c>
      <c r="B312">
        <f>COUNTIF(Dati!$AG$155:$AG$213,4)</f>
        <v>6</v>
      </c>
      <c r="C312" s="41">
        <f>B312/$B$313*100</f>
        <v>40</v>
      </c>
    </row>
    <row r="313" spans="1:3" ht="15.75">
      <c r="A313" s="36" t="s">
        <v>73</v>
      </c>
      <c r="B313">
        <f>SUM(B309:B312)</f>
        <v>15</v>
      </c>
      <c r="C313">
        <f>SUM(C309:C312)</f>
        <v>100</v>
      </c>
    </row>
    <row r="314" ht="15.75">
      <c r="A314" s="45"/>
    </row>
    <row r="315" ht="15.75">
      <c r="A315" s="48" t="s">
        <v>223</v>
      </c>
    </row>
    <row r="316" spans="1:3" ht="12.75">
      <c r="A316" s="40" t="s">
        <v>128</v>
      </c>
      <c r="B316">
        <f>COUNTIF(Dati!$AG$214:$AG$247,1)</f>
        <v>0</v>
      </c>
      <c r="C316" s="41">
        <f>B316/$B$320*100</f>
        <v>0</v>
      </c>
    </row>
    <row r="317" spans="1:3" ht="12.75">
      <c r="A317" s="40" t="s">
        <v>129</v>
      </c>
      <c r="B317">
        <f>COUNTIF(Dati!$AG$214:$AG$247,2)</f>
        <v>1</v>
      </c>
      <c r="C317" s="41">
        <f>B317/$B$320*100</f>
        <v>14.285714285714285</v>
      </c>
    </row>
    <row r="318" spans="1:3" ht="12.75">
      <c r="A318" s="40" t="s">
        <v>130</v>
      </c>
      <c r="B318">
        <f>COUNTIF(Dati!$AG$214:$AG$247,3)</f>
        <v>1</v>
      </c>
      <c r="C318" s="41">
        <f>B318/$B$320*100</f>
        <v>14.285714285714285</v>
      </c>
    </row>
    <row r="319" spans="1:3" ht="12.75">
      <c r="A319" s="40" t="s">
        <v>131</v>
      </c>
      <c r="B319">
        <f>COUNTIF(Dati!$AG$214:$AG$247,4)</f>
        <v>5</v>
      </c>
      <c r="C319" s="41">
        <f>B319/$B$320*100</f>
        <v>71.42857142857143</v>
      </c>
    </row>
    <row r="320" spans="1:3" ht="15.75">
      <c r="A320" s="36" t="s">
        <v>73</v>
      </c>
      <c r="B320">
        <f>SUM(B316:B319)</f>
        <v>7</v>
      </c>
      <c r="C320">
        <f>SUM(C316:C319)</f>
        <v>100</v>
      </c>
    </row>
    <row r="321" ht="12.75"/>
    <row r="322" spans="1:8" ht="25.5">
      <c r="A322" s="38" t="s">
        <v>132</v>
      </c>
      <c r="B322" s="43" t="s">
        <v>134</v>
      </c>
      <c r="C322" s="43" t="s">
        <v>135</v>
      </c>
      <c r="D322" s="43" t="s">
        <v>136</v>
      </c>
      <c r="E322" s="43" t="s">
        <v>137</v>
      </c>
      <c r="F322" s="46" t="s">
        <v>138</v>
      </c>
      <c r="G322" s="43" t="s">
        <v>139</v>
      </c>
      <c r="H322" s="43" t="s">
        <v>151</v>
      </c>
    </row>
    <row r="323" spans="1:8" ht="12.75">
      <c r="A323" s="40" t="s">
        <v>141</v>
      </c>
      <c r="B323">
        <f>COUNTIF(Dati!$AH$3:$AH$247,1)</f>
        <v>46</v>
      </c>
      <c r="C323">
        <f>COUNTIF(Dati!$AH$3:$AH$247,2)</f>
        <v>67</v>
      </c>
      <c r="D323">
        <f>COUNTIF(Dati!$AH$3:$AH$247,3)</f>
        <v>16</v>
      </c>
      <c r="E323">
        <f>COUNTIF(Dati!$AH$3:$AH$247,4)</f>
        <v>8</v>
      </c>
      <c r="F323">
        <f>COUNTIF(Dati!$AH$3:$AH$247,"&gt;4")</f>
        <v>12</v>
      </c>
      <c r="G323" s="41">
        <f>AVERAGE(Dati!$AH$3:$AH$247)</f>
        <v>2.1879194630872485</v>
      </c>
      <c r="H323">
        <f>COUNT(Dati!$AH$3:$AH$247)</f>
        <v>149</v>
      </c>
    </row>
    <row r="324" spans="1:8" ht="12.75">
      <c r="A324" s="40" t="s">
        <v>140</v>
      </c>
      <c r="B324" s="41">
        <f>B323/$H$323*100</f>
        <v>30.87248322147651</v>
      </c>
      <c r="C324" s="41">
        <f>C323/$H$323*100</f>
        <v>44.966442953020135</v>
      </c>
      <c r="D324" s="41">
        <f>D323/$H$323*100</f>
        <v>10.738255033557047</v>
      </c>
      <c r="E324" s="41">
        <f>E323/$H$323*100</f>
        <v>5.369127516778524</v>
      </c>
      <c r="F324" s="41">
        <f>F323/$H$323*100</f>
        <v>8.053691275167784</v>
      </c>
      <c r="H324" s="41">
        <f>SUM(B324:F324)</f>
        <v>100</v>
      </c>
    </row>
    <row r="325" spans="1:8" ht="12.75">
      <c r="A325" s="40" t="s">
        <v>142</v>
      </c>
      <c r="B325">
        <f>COUNTIF(Dati!$AI$3:$AI$247,1)</f>
        <v>71</v>
      </c>
      <c r="C325">
        <f>COUNTIF(Dati!$AI$3:$AI$247,2)</f>
        <v>121</v>
      </c>
      <c r="D325">
        <f>COUNTIF(Dati!$AI$3:$AI$247,3)</f>
        <v>26</v>
      </c>
      <c r="E325">
        <f>COUNTIF(Dati!$AI$3:$AI$247,4)</f>
        <v>8</v>
      </c>
      <c r="F325">
        <f>COUNTIF(Dati!$AI$3:$AI$247,"&gt;4")</f>
        <v>6</v>
      </c>
      <c r="G325" s="41">
        <f>AVERAGE(Dati!$AI$3:$AI$247)</f>
        <v>1.9827586206896552</v>
      </c>
      <c r="H325">
        <f>COUNT(Dati!$AI$3:$AI$247)</f>
        <v>232</v>
      </c>
    </row>
    <row r="326" spans="1:8" ht="12.75">
      <c r="A326" s="40" t="s">
        <v>143</v>
      </c>
      <c r="B326" s="41">
        <f>B325/$H$325*100</f>
        <v>30.603448275862068</v>
      </c>
      <c r="C326" s="41">
        <f>C325/$H$325*100</f>
        <v>52.1551724137931</v>
      </c>
      <c r="D326" s="41">
        <f>D325/$H$325*100</f>
        <v>11.206896551724139</v>
      </c>
      <c r="E326" s="41">
        <f>E325/$H$325*100</f>
        <v>3.4482758620689653</v>
      </c>
      <c r="F326" s="41">
        <f>F325/$H$325*100</f>
        <v>2.586206896551724</v>
      </c>
      <c r="G326" s="41"/>
      <c r="H326" s="41">
        <f>SUM(B326:F326)</f>
        <v>100.00000000000001</v>
      </c>
    </row>
    <row r="327" spans="1:8" ht="12.75">
      <c r="A327" s="40" t="s">
        <v>144</v>
      </c>
      <c r="B327">
        <f>COUNTIF(Dati!$AJ$3:$AJ$247,1)</f>
        <v>55</v>
      </c>
      <c r="C327">
        <f>COUNTIF(Dati!$AJ$3:$AJ$247,2)</f>
        <v>34</v>
      </c>
      <c r="D327">
        <f>COUNTIF(Dati!$AJ$3:$AJ$247,3)</f>
        <v>12</v>
      </c>
      <c r="E327">
        <f>COUNTIF(Dati!$AJ$3:$AJ$247,4)</f>
        <v>0</v>
      </c>
      <c r="F327">
        <f>COUNTIF(Dati!$AJ$3:$AJ$247,"&gt;4")</f>
        <v>5</v>
      </c>
      <c r="G327" s="41">
        <f>AVERAGE(Dati!$AJ$3:$AJ$247)</f>
        <v>1.8867924528301887</v>
      </c>
      <c r="H327">
        <f>COUNT(Dati!$AJ$3:$AJ$247)</f>
        <v>106</v>
      </c>
    </row>
    <row r="328" spans="1:8" ht="12.75">
      <c r="A328" s="40" t="s">
        <v>145</v>
      </c>
      <c r="B328" s="41">
        <f>B327/$H$327*100</f>
        <v>51.886792452830186</v>
      </c>
      <c r="C328" s="41">
        <f>C327/$H$327*100</f>
        <v>32.075471698113205</v>
      </c>
      <c r="D328" s="41">
        <f>D327/$H$327*100</f>
        <v>11.320754716981133</v>
      </c>
      <c r="E328" s="41">
        <f>E327/$H$327*100</f>
        <v>0</v>
      </c>
      <c r="F328" s="41">
        <f>F327/$H$327*100</f>
        <v>4.716981132075472</v>
      </c>
      <c r="H328" s="41">
        <f>SUM(B328:F328)</f>
        <v>99.99999999999999</v>
      </c>
    </row>
    <row r="329" spans="1:8" ht="12.75">
      <c r="A329" s="40" t="s">
        <v>146</v>
      </c>
      <c r="B329">
        <f>COUNTIF(Dati!$AK$3:$AK$247,1)</f>
        <v>116</v>
      </c>
      <c r="C329">
        <f>COUNTIF(Dati!$AK$3:$AK$247,2)</f>
        <v>63</v>
      </c>
      <c r="D329">
        <f>COUNTIF(Dati!$AK$3:$AK$247,3)</f>
        <v>11</v>
      </c>
      <c r="E329">
        <f>COUNTIF(Dati!$AK$3:$AK$247,4)</f>
        <v>6</v>
      </c>
      <c r="F329">
        <f>COUNTIF(Dati!$AK$3:$AK$247,"&gt;4")</f>
        <v>6</v>
      </c>
      <c r="G329" s="41">
        <f>AVERAGE(Dati!$AK$3:$AK$247)</f>
        <v>1.6584158415841583</v>
      </c>
      <c r="H329">
        <f>COUNT(Dati!$AK$3:$AK$247)</f>
        <v>202</v>
      </c>
    </row>
    <row r="330" spans="1:8" ht="12.75">
      <c r="A330" s="40" t="s">
        <v>147</v>
      </c>
      <c r="B330" s="41">
        <f>B329/$H$329*100</f>
        <v>57.42574257425742</v>
      </c>
      <c r="C330" s="41">
        <f>C329/$H$329*100</f>
        <v>31.18811881188119</v>
      </c>
      <c r="D330" s="41">
        <f>D329/$H$329*100</f>
        <v>5.445544554455446</v>
      </c>
      <c r="E330" s="41">
        <f>E329/$H$329*100</f>
        <v>2.9702970297029703</v>
      </c>
      <c r="F330" s="41">
        <f>F329/$H$329*100</f>
        <v>2.9702970297029703</v>
      </c>
      <c r="H330" s="41">
        <f>SUM(B330:F330)</f>
        <v>100.00000000000001</v>
      </c>
    </row>
    <row r="331" spans="1:8" ht="12.75">
      <c r="A331" s="40" t="s">
        <v>133</v>
      </c>
      <c r="B331">
        <f>COUNTIF(Dati!$AL$3:$AL$247,1)</f>
        <v>38</v>
      </c>
      <c r="C331">
        <f>COUNTIF(Dati!$AL$3:$AL$247,2)</f>
        <v>34</v>
      </c>
      <c r="D331">
        <f>COUNTIF(Dati!$AL$3:$AL$247,3)</f>
        <v>20</v>
      </c>
      <c r="E331">
        <f>COUNTIF(Dati!$AL$3:$AL$247,4)</f>
        <v>17</v>
      </c>
      <c r="F331">
        <f>COUNTIF(Dati!$AL$3:$AL$247,"&gt;4")</f>
        <v>7</v>
      </c>
      <c r="G331" s="41">
        <f>AVERAGE(Dati!$AL$3:$AL$247)</f>
        <v>2.456896551724138</v>
      </c>
      <c r="H331">
        <f>COUNT(Dati!$AL$3:$AL$247)</f>
        <v>116</v>
      </c>
    </row>
    <row r="332" spans="1:8" ht="12.75">
      <c r="A332" s="40" t="s">
        <v>148</v>
      </c>
      <c r="B332" s="41">
        <f>B331/$H$331*100</f>
        <v>32.758620689655174</v>
      </c>
      <c r="C332" s="41">
        <f>C331/$H$331*100</f>
        <v>29.310344827586203</v>
      </c>
      <c r="D332" s="41">
        <f>D331/$H$331*100</f>
        <v>17.24137931034483</v>
      </c>
      <c r="E332" s="41">
        <f>E331/$H$331*100</f>
        <v>14.655172413793101</v>
      </c>
      <c r="F332" s="41">
        <f>F331/$H$331*100</f>
        <v>6.0344827586206895</v>
      </c>
      <c r="H332" s="41">
        <f>SUM(B332:F332)</f>
        <v>99.99999999999999</v>
      </c>
    </row>
    <row r="333" spans="1:8" ht="12.75">
      <c r="A333" s="40" t="s">
        <v>149</v>
      </c>
      <c r="B333">
        <f>COUNTIF(Dati!$AM$3:$AM$247,1)</f>
        <v>1</v>
      </c>
      <c r="C333">
        <f>COUNTIF(Dati!$AM$3:$AM$247,2)</f>
        <v>3</v>
      </c>
      <c r="D333">
        <f>COUNTIF(Dati!$AM$3:$AM$247,3)</f>
        <v>1</v>
      </c>
      <c r="E333">
        <f>COUNTIF(Dati!$AM$3:$AM$247,4)</f>
        <v>1</v>
      </c>
      <c r="F333">
        <f>COUNTIF(Dati!$AM$3:$AM$247,"&gt;4")</f>
        <v>1</v>
      </c>
      <c r="G333" s="41">
        <f>AVERAGE(Dati!$AM$3:$AM$247)</f>
        <v>2.7142857142857144</v>
      </c>
      <c r="H333">
        <f>COUNT(Dati!$AM$3:$AM$247)</f>
        <v>7</v>
      </c>
    </row>
    <row r="334" spans="1:8" ht="12.75">
      <c r="A334" s="40" t="s">
        <v>150</v>
      </c>
      <c r="B334" s="41">
        <f>B333/$H$333*100</f>
        <v>14.285714285714285</v>
      </c>
      <c r="C334" s="41">
        <f>C333/$H$333*100</f>
        <v>42.857142857142854</v>
      </c>
      <c r="D334" s="41">
        <f>D333/$H$333*100</f>
        <v>14.285714285714285</v>
      </c>
      <c r="E334" s="41">
        <f>E333/$H$333*100</f>
        <v>14.285714285714285</v>
      </c>
      <c r="F334" s="41">
        <f>F333/$H$333*100</f>
        <v>14.285714285714285</v>
      </c>
      <c r="H334" s="41">
        <f>SUM(B334:F334)</f>
        <v>99.99999999999997</v>
      </c>
    </row>
    <row r="335" ht="15.75">
      <c r="A335" s="45"/>
    </row>
    <row r="336" ht="15.75">
      <c r="A336" s="48" t="s">
        <v>221</v>
      </c>
    </row>
    <row r="337" spans="1:8" ht="12.75">
      <c r="A337" s="40" t="s">
        <v>141</v>
      </c>
      <c r="B337">
        <f>COUNTIF(Dati!$AH$3:$AH$154,1)</f>
        <v>25</v>
      </c>
      <c r="C337">
        <f>COUNTIF(Dati!$AH$3:$AH$154,2)</f>
        <v>45</v>
      </c>
      <c r="D337">
        <f>COUNTIF(Dati!$AH$3:$AH$154,3)</f>
        <v>7</v>
      </c>
      <c r="E337">
        <f>COUNTIF(Dati!$AH$3:$AH$154,4)</f>
        <v>6</v>
      </c>
      <c r="F337">
        <f>COUNTIF(Dati!$AH$3:$AH$154,"&gt;4")</f>
        <v>4</v>
      </c>
      <c r="G337" s="41">
        <f>AVERAGE(Dati!$AH$3:$AH$154)</f>
        <v>2.0689655172413794</v>
      </c>
      <c r="H337">
        <f>COUNT(Dati!$AH$3:$AH$154)</f>
        <v>87</v>
      </c>
    </row>
    <row r="338" spans="1:8" ht="12.75">
      <c r="A338" s="40" t="s">
        <v>140</v>
      </c>
      <c r="B338" s="41">
        <f>B337/$H$337*100</f>
        <v>28.735632183908045</v>
      </c>
      <c r="C338" s="41">
        <f>C337/$H$337*100</f>
        <v>51.724137931034484</v>
      </c>
      <c r="D338" s="41">
        <f>D337/$H$337*100</f>
        <v>8.045977011494253</v>
      </c>
      <c r="E338" s="41">
        <f>E337/$H$337*100</f>
        <v>6.896551724137931</v>
      </c>
      <c r="F338" s="41">
        <f>F337/$H$337*100</f>
        <v>4.597701149425287</v>
      </c>
      <c r="H338" s="41">
        <f>SUM(B338:F338)</f>
        <v>100.00000000000001</v>
      </c>
    </row>
    <row r="339" spans="1:8" ht="12.75">
      <c r="A339" s="40" t="s">
        <v>142</v>
      </c>
      <c r="B339">
        <f>COUNTIF(Dati!$AI$3:$AI$154,1)</f>
        <v>42</v>
      </c>
      <c r="C339">
        <f>COUNTIF(Dati!$AI$3:$AI$154,2)</f>
        <v>78</v>
      </c>
      <c r="D339">
        <f>COUNTIF(Dati!$AI$3:$AI$154,3)</f>
        <v>15</v>
      </c>
      <c r="E339">
        <f>COUNTIF(Dati!$AI$3:$AI$154,4)</f>
        <v>5</v>
      </c>
      <c r="F339">
        <f>COUNTIF(Dati!$AI$3:$AI$154,"&gt;4")</f>
        <v>3</v>
      </c>
      <c r="G339" s="41">
        <f>AVERAGE(Dati!$AI$3:$AI$154)</f>
        <v>1.993006993006993</v>
      </c>
      <c r="H339">
        <f>COUNT(Dati!$AI$3:$AI$154)</f>
        <v>143</v>
      </c>
    </row>
    <row r="340" spans="1:8" ht="12.75">
      <c r="A340" s="40" t="s">
        <v>143</v>
      </c>
      <c r="B340" s="41">
        <f>B339/$H$339*100</f>
        <v>29.37062937062937</v>
      </c>
      <c r="C340" s="41">
        <f>C339/$H$339*100</f>
        <v>54.54545454545454</v>
      </c>
      <c r="D340" s="41">
        <f>D339/$H$339*100</f>
        <v>10.48951048951049</v>
      </c>
      <c r="E340" s="41">
        <f>E339/$H$339*100</f>
        <v>3.4965034965034967</v>
      </c>
      <c r="F340" s="41">
        <f>F339/$H$339*100</f>
        <v>2.097902097902098</v>
      </c>
      <c r="G340" s="41"/>
      <c r="H340" s="41">
        <f>SUM(B340:F340)</f>
        <v>99.99999999999999</v>
      </c>
    </row>
    <row r="341" spans="1:8" ht="12.75">
      <c r="A341" s="40" t="s">
        <v>144</v>
      </c>
      <c r="B341">
        <f>COUNTIF(Dati!$AJ$3:$AJ$154,1)</f>
        <v>30</v>
      </c>
      <c r="C341">
        <f>COUNTIF(Dati!$AJ$3:$AJ$154,2)</f>
        <v>18</v>
      </c>
      <c r="D341">
        <f>COUNTIF(Dati!$AJ$3:$AJ$154,3)</f>
        <v>6</v>
      </c>
      <c r="E341">
        <f>COUNTIF(Dati!$AJ$3:$AJ$154,4)</f>
        <v>0</v>
      </c>
      <c r="F341">
        <f>COUNTIF(Dati!$AJ$3:$AJ$154,"&gt;4")</f>
        <v>2</v>
      </c>
      <c r="G341" s="41">
        <f>AVERAGE(Dati!$AJ$3:$AJ$154)</f>
        <v>1.6785714285714286</v>
      </c>
      <c r="H341">
        <f>COUNT(Dati!$AJ$3:$AJ$154)</f>
        <v>56</v>
      </c>
    </row>
    <row r="342" spans="1:8" ht="12.75">
      <c r="A342" s="40" t="s">
        <v>145</v>
      </c>
      <c r="B342" s="41">
        <f>B341/$H$341*100</f>
        <v>53.57142857142857</v>
      </c>
      <c r="C342" s="41">
        <f>C341/$H$341*100</f>
        <v>32.142857142857146</v>
      </c>
      <c r="D342" s="41">
        <f>D341/$H$341*100</f>
        <v>10.714285714285714</v>
      </c>
      <c r="E342" s="41">
        <f>E341/$H$341*100</f>
        <v>0</v>
      </c>
      <c r="F342" s="41">
        <f>F341/$H$341*100</f>
        <v>3.571428571428571</v>
      </c>
      <c r="H342" s="41">
        <f>SUM(B342:F342)</f>
        <v>100</v>
      </c>
    </row>
    <row r="343" spans="1:8" ht="12.75">
      <c r="A343" s="40" t="s">
        <v>146</v>
      </c>
      <c r="B343">
        <f>COUNTIF(Dati!$AK$3:$AK$154,1)</f>
        <v>66</v>
      </c>
      <c r="C343">
        <f>COUNTIF(Dati!$AK$3:$AK$154,2)</f>
        <v>36</v>
      </c>
      <c r="D343">
        <f>COUNTIF(Dati!$AK$3:$AK$154,3)</f>
        <v>10</v>
      </c>
      <c r="E343">
        <f>COUNTIF(Dati!$AK$3:$AK$154,4)</f>
        <v>6</v>
      </c>
      <c r="F343">
        <f>COUNTIF(Dati!$AK$3:$AK$154,"&gt;4")</f>
        <v>2</v>
      </c>
      <c r="G343" s="41">
        <f>AVERAGE(Dati!$AK$3:$AK$154)</f>
        <v>1.7</v>
      </c>
      <c r="H343">
        <f>COUNT(Dati!$AK$3:$AK$154)</f>
        <v>120</v>
      </c>
    </row>
    <row r="344" spans="1:8" ht="12.75">
      <c r="A344" s="40" t="s">
        <v>147</v>
      </c>
      <c r="B344" s="41">
        <f>B343/$H$343*100</f>
        <v>55.00000000000001</v>
      </c>
      <c r="C344" s="41">
        <f>C343/$H$343*100</f>
        <v>30</v>
      </c>
      <c r="D344" s="41">
        <f>D343/$H$343*100</f>
        <v>8.333333333333332</v>
      </c>
      <c r="E344" s="41">
        <f>E343/$H$343*100</f>
        <v>5</v>
      </c>
      <c r="F344" s="41">
        <f>F343/$H$343*100</f>
        <v>1.6666666666666667</v>
      </c>
      <c r="H344" s="41">
        <f>SUM(B344:F344)</f>
        <v>100</v>
      </c>
    </row>
    <row r="345" spans="1:8" ht="12.75">
      <c r="A345" s="40" t="s">
        <v>133</v>
      </c>
      <c r="B345">
        <f>COUNTIF(Dati!$AL$3:$AL$154,1)</f>
        <v>25</v>
      </c>
      <c r="C345">
        <f>COUNTIF(Dati!$AL$3:$AL$154,2)</f>
        <v>25</v>
      </c>
      <c r="D345">
        <f>COUNTIF(Dati!$AL$3:$AL$154,3)</f>
        <v>15</v>
      </c>
      <c r="E345">
        <f>COUNTIF(Dati!$AL$3:$AL$154,4)</f>
        <v>10</v>
      </c>
      <c r="F345">
        <f>COUNTIF(Dati!$AL$3:$AL$154,"&gt;4")</f>
        <v>4</v>
      </c>
      <c r="G345" s="41">
        <f>AVERAGE(Dati!$AL$3:$AL$154)</f>
        <v>2.278481012658228</v>
      </c>
      <c r="H345">
        <f>COUNT(Dati!$AL$3:$AL$154)</f>
        <v>79</v>
      </c>
    </row>
    <row r="346" spans="1:8" ht="12.75">
      <c r="A346" s="40" t="s">
        <v>148</v>
      </c>
      <c r="B346" s="41">
        <f>B345/$H$345*100</f>
        <v>31.645569620253166</v>
      </c>
      <c r="C346" s="41">
        <f>C345/$H$345*100</f>
        <v>31.645569620253166</v>
      </c>
      <c r="D346" s="41">
        <f>D345/$H$345*100</f>
        <v>18.9873417721519</v>
      </c>
      <c r="E346" s="41">
        <f>E345/$H$345*100</f>
        <v>12.658227848101266</v>
      </c>
      <c r="F346" s="41">
        <f>F345/$H$345*100</f>
        <v>5.063291139240507</v>
      </c>
      <c r="H346" s="41">
        <f>SUM(B346:F346)</f>
        <v>100</v>
      </c>
    </row>
    <row r="347" spans="1:8" ht="12.75">
      <c r="A347" s="40" t="s">
        <v>149</v>
      </c>
      <c r="B347">
        <f>COUNTIF(Dati!$AM$3:$AM$154,1)</f>
        <v>1</v>
      </c>
      <c r="C347">
        <f>COUNTIF(Dati!$AM$3:$AM$154,2)</f>
        <v>3</v>
      </c>
      <c r="D347">
        <f>COUNTIF(Dati!$AM$3:$AM$154,3)</f>
        <v>1</v>
      </c>
      <c r="E347">
        <f>COUNTIF(Dati!$AM$3:$AM$154,4)</f>
        <v>1</v>
      </c>
      <c r="F347">
        <f>COUNTIF(Dati!$AM$3:$AM$154,"&gt;4")</f>
        <v>1</v>
      </c>
      <c r="G347" s="41">
        <f>AVERAGE(Dati!$AM$3:$AM$154)</f>
        <v>2.7142857142857144</v>
      </c>
      <c r="H347">
        <f>COUNT(Dati!$AM$3:$AM$154)</f>
        <v>7</v>
      </c>
    </row>
    <row r="348" spans="1:8" ht="12.75">
      <c r="A348" s="40" t="s">
        <v>150</v>
      </c>
      <c r="B348" s="41">
        <f>B347/$H$347*100</f>
        <v>14.285714285714285</v>
      </c>
      <c r="C348" s="41">
        <f>C347/$H$347*100</f>
        <v>42.857142857142854</v>
      </c>
      <c r="D348" s="41">
        <f>D347/$H$347*100</f>
        <v>14.285714285714285</v>
      </c>
      <c r="E348" s="41">
        <f>E347/$H$347*100</f>
        <v>14.285714285714285</v>
      </c>
      <c r="F348" s="41">
        <f>F347/$H$347*100</f>
        <v>14.285714285714285</v>
      </c>
      <c r="H348" s="41">
        <f>SUM(B348:F348)</f>
        <v>99.99999999999997</v>
      </c>
    </row>
    <row r="349" ht="15.75">
      <c r="A349" s="45"/>
    </row>
    <row r="350" ht="15.75">
      <c r="A350" s="48" t="s">
        <v>222</v>
      </c>
    </row>
    <row r="351" spans="1:8" ht="12.75">
      <c r="A351" s="40" t="s">
        <v>141</v>
      </c>
      <c r="B351">
        <f>COUNTIF(Dati!$AH$155:$AH$213,1)</f>
        <v>13</v>
      </c>
      <c r="C351">
        <f>COUNTIF(Dati!$AH$155:$AH$213,2)</f>
        <v>14</v>
      </c>
      <c r="D351">
        <f>COUNTIF(Dati!$AH$155:$AH$213,3)</f>
        <v>7</v>
      </c>
      <c r="E351">
        <f>COUNTIF(Dati!$AH$155:$AH$213,4)</f>
        <v>1</v>
      </c>
      <c r="F351">
        <f>COUNTIF(Dati!$AH$155:$AH$213,"&gt;4")</f>
        <v>8</v>
      </c>
      <c r="G351" s="41">
        <f>AVERAGE(Dati!$AH$155:$AH$213)</f>
        <v>2.604651162790698</v>
      </c>
      <c r="H351">
        <f>COUNT(Dati!$AH$155:$AH$213)</f>
        <v>43</v>
      </c>
    </row>
    <row r="352" spans="1:8" ht="12.75">
      <c r="A352" s="40" t="s">
        <v>140</v>
      </c>
      <c r="B352" s="41">
        <f>B351/$H$351*100</f>
        <v>30.23255813953488</v>
      </c>
      <c r="C352" s="41">
        <f>C351/$H$351*100</f>
        <v>32.55813953488372</v>
      </c>
      <c r="D352" s="41">
        <f>D351/$H$351*100</f>
        <v>16.27906976744186</v>
      </c>
      <c r="E352" s="41">
        <f>E351/$H$351*100</f>
        <v>2.3255813953488373</v>
      </c>
      <c r="F352" s="41">
        <f>F351/$H$351*100</f>
        <v>18.6046511627907</v>
      </c>
      <c r="H352" s="41">
        <f>SUM(B352:F352)</f>
        <v>100</v>
      </c>
    </row>
    <row r="353" spans="1:8" ht="12.75">
      <c r="A353" s="40" t="s">
        <v>142</v>
      </c>
      <c r="B353">
        <f>COUNTIF(Dati!$AI$155:$AI$213,1)</f>
        <v>19</v>
      </c>
      <c r="C353">
        <f>COUNTIF(Dati!$AI$155:$AI$213,2)</f>
        <v>24</v>
      </c>
      <c r="D353">
        <f>COUNTIF(Dati!$AI$155:$AI$213,3)</f>
        <v>9</v>
      </c>
      <c r="E353">
        <f>COUNTIF(Dati!$AI$155:$AI$213,4)</f>
        <v>3</v>
      </c>
      <c r="F353">
        <f>COUNTIF(Dati!$AI$155:$AI$213,"&gt;4")</f>
        <v>3</v>
      </c>
      <c r="G353" s="41">
        <f>AVERAGE(Dati!$AI$155:$AI$213)</f>
        <v>2.086206896551724</v>
      </c>
      <c r="H353">
        <f>COUNT(Dati!$AI$155:$AI$213)</f>
        <v>58</v>
      </c>
    </row>
    <row r="354" spans="1:8" ht="12.75">
      <c r="A354" s="40" t="s">
        <v>143</v>
      </c>
      <c r="B354" s="41">
        <f>B353/$H$353*100</f>
        <v>32.758620689655174</v>
      </c>
      <c r="C354" s="41">
        <f>C353/$H$353*100</f>
        <v>41.37931034482759</v>
      </c>
      <c r="D354" s="41">
        <f>D353/$H$353*100</f>
        <v>15.517241379310345</v>
      </c>
      <c r="E354" s="41">
        <f>E353/$H$353*100</f>
        <v>5.172413793103448</v>
      </c>
      <c r="F354" s="41">
        <f>F353/$H$353*100</f>
        <v>5.172413793103448</v>
      </c>
      <c r="G354" s="41"/>
      <c r="H354" s="41">
        <f>SUM(B354:F354)</f>
        <v>100</v>
      </c>
    </row>
    <row r="355" spans="1:8" ht="12.75">
      <c r="A355" s="40" t="s">
        <v>144</v>
      </c>
      <c r="B355">
        <f>COUNTIF(Dati!$AJ$155:$AJ$213,1)</f>
        <v>12</v>
      </c>
      <c r="C355">
        <f>COUNTIF(Dati!$AJ$155:$AJ$213,2)</f>
        <v>8</v>
      </c>
      <c r="D355">
        <f>COUNTIF(Dati!$AJ$155:$AJ$213,3)</f>
        <v>4</v>
      </c>
      <c r="E355">
        <f>COUNTIF(Dati!$AJ$155:$AJ$213,4)</f>
        <v>0</v>
      </c>
      <c r="F355">
        <f>COUNTIF(Dati!$AJ$155:$AJ$213,"&gt;4")</f>
        <v>2</v>
      </c>
      <c r="G355" s="41">
        <f>AVERAGE(Dati!$AJ$155:$AJ$213)</f>
        <v>2.5384615384615383</v>
      </c>
      <c r="H355">
        <f>COUNT(Dati!$AJ$155:$AJ$213)</f>
        <v>26</v>
      </c>
    </row>
    <row r="356" spans="1:8" ht="12.75">
      <c r="A356" s="40" t="s">
        <v>145</v>
      </c>
      <c r="B356" s="41">
        <f>B355/$H$355*100</f>
        <v>46.15384615384615</v>
      </c>
      <c r="C356" s="41">
        <f>C355/$H$355*100</f>
        <v>30.76923076923077</v>
      </c>
      <c r="D356" s="41">
        <f>D355/$H$355*100</f>
        <v>15.384615384615385</v>
      </c>
      <c r="E356" s="41">
        <f>E355/$H$355*100</f>
        <v>0</v>
      </c>
      <c r="F356" s="41">
        <f>F355/$H$355*100</f>
        <v>7.6923076923076925</v>
      </c>
      <c r="H356" s="41">
        <f>SUM(B356:F356)</f>
        <v>100</v>
      </c>
    </row>
    <row r="357" spans="1:8" ht="12.75">
      <c r="A357" s="40" t="s">
        <v>146</v>
      </c>
      <c r="B357">
        <f>COUNTIF(Dati!$AK$155:$AK$213,1)</f>
        <v>29</v>
      </c>
      <c r="C357">
        <f>COUNTIF(Dati!$AK$155:$AK$213,2)</f>
        <v>17</v>
      </c>
      <c r="D357">
        <f>COUNTIF(Dati!$AK$155:$AK$213,3)</f>
        <v>1</v>
      </c>
      <c r="E357">
        <f>COUNTIF(Dati!$AK$155:$AK$213,4)</f>
        <v>0</v>
      </c>
      <c r="F357">
        <f>COUNTIF(Dati!$AK$155:$AK$213,"&gt;4")</f>
        <v>4</v>
      </c>
      <c r="G357" s="41">
        <f>AVERAGE(Dati!$AK$155:$AK$213)</f>
        <v>1.7647058823529411</v>
      </c>
      <c r="H357">
        <f>COUNT(Dati!$AK$155:$AK$213)</f>
        <v>51</v>
      </c>
    </row>
    <row r="358" spans="1:8" ht="12.75">
      <c r="A358" s="40" t="s">
        <v>147</v>
      </c>
      <c r="B358" s="41">
        <f>B357/$H$357*100</f>
        <v>56.86274509803921</v>
      </c>
      <c r="C358" s="41">
        <f>C357/$H$357*100</f>
        <v>33.33333333333333</v>
      </c>
      <c r="D358" s="41">
        <f>D357/$H$357*100</f>
        <v>1.9607843137254901</v>
      </c>
      <c r="E358" s="41">
        <f>E357/$H$357*100</f>
        <v>0</v>
      </c>
      <c r="F358" s="41">
        <f>F357/$H$357*100</f>
        <v>7.8431372549019605</v>
      </c>
      <c r="H358" s="41">
        <f>SUM(B358:F358)</f>
        <v>99.99999999999999</v>
      </c>
    </row>
    <row r="359" spans="1:8" ht="12.75">
      <c r="A359" s="40" t="s">
        <v>133</v>
      </c>
      <c r="B359">
        <f>COUNTIF(Dati!$AL$155:$AL$213,1)</f>
        <v>12</v>
      </c>
      <c r="C359">
        <f>COUNTIF(Dati!$AL$155:$AL$213,2)</f>
        <v>8</v>
      </c>
      <c r="D359">
        <f>COUNTIF(Dati!$AL$155:$AL$213,3)</f>
        <v>5</v>
      </c>
      <c r="E359">
        <f>COUNTIF(Dati!$AL$155:$AL$213,4)</f>
        <v>6</v>
      </c>
      <c r="F359">
        <f>COUNTIF(Dati!$AL$155:$AL$213,"&gt;4")</f>
        <v>3</v>
      </c>
      <c r="G359" s="41">
        <f>AVERAGE(Dati!$AL$155:$AL$213)</f>
        <v>2.8823529411764706</v>
      </c>
      <c r="H359">
        <f>COUNT(Dati!$AL$155:$AL$213)</f>
        <v>34</v>
      </c>
    </row>
    <row r="360" spans="1:8" ht="12.75">
      <c r="A360" s="40" t="s">
        <v>148</v>
      </c>
      <c r="B360" s="41">
        <f>B359/$H$359*100</f>
        <v>35.294117647058826</v>
      </c>
      <c r="C360" s="41">
        <f>C359/$H$359*100</f>
        <v>23.52941176470588</v>
      </c>
      <c r="D360" s="41">
        <f>D359/$H$359*100</f>
        <v>14.705882352941178</v>
      </c>
      <c r="E360" s="41">
        <f>E359/$H$359*100</f>
        <v>17.647058823529413</v>
      </c>
      <c r="F360" s="41">
        <f>F359/$H$359*100</f>
        <v>8.823529411764707</v>
      </c>
      <c r="H360" s="41">
        <f>SUM(B360:F360)</f>
        <v>100.00000000000001</v>
      </c>
    </row>
    <row r="361" spans="1:8" ht="12.75">
      <c r="A361" s="40" t="s">
        <v>149</v>
      </c>
      <c r="B361">
        <f>COUNTIF(Dati!$AM$155:$AM$213,1)</f>
        <v>0</v>
      </c>
      <c r="C361">
        <f>COUNTIF(Dati!$AM$155:$AM$213,2)</f>
        <v>0</v>
      </c>
      <c r="D361">
        <f>COUNTIF(Dati!$AM$155:$AM$213,3)</f>
        <v>0</v>
      </c>
      <c r="E361">
        <f>COUNTIF(Dati!$AM$155:$AM$213,4)</f>
        <v>0</v>
      </c>
      <c r="F361">
        <f>COUNTIF(Dati!$AM$155:$AM$213,"&gt;4")</f>
        <v>0</v>
      </c>
      <c r="G361" s="41"/>
      <c r="H361">
        <f>COUNT(Dati!$AM$155:$AM$213)</f>
        <v>0</v>
      </c>
    </row>
    <row r="362" spans="1:8" ht="12.75">
      <c r="A362" s="40" t="s">
        <v>150</v>
      </c>
      <c r="B362" s="41">
        <f>B361/$H$333*100</f>
        <v>0</v>
      </c>
      <c r="C362" s="41">
        <f>C361/$H$333*100</f>
        <v>0</v>
      </c>
      <c r="D362" s="41">
        <f>D361/$H$333*100</f>
        <v>0</v>
      </c>
      <c r="E362" s="41">
        <f>E361/$H$333*100</f>
        <v>0</v>
      </c>
      <c r="F362" s="41">
        <f>F361/$H$333*100</f>
        <v>0</v>
      </c>
      <c r="H362" s="41">
        <f>SUM(B362:F362)</f>
        <v>0</v>
      </c>
    </row>
    <row r="363" ht="15.75">
      <c r="A363" s="45"/>
    </row>
    <row r="364" ht="15.75">
      <c r="A364" s="48" t="s">
        <v>223</v>
      </c>
    </row>
    <row r="365" spans="1:8" ht="12.75">
      <c r="A365" s="40" t="s">
        <v>141</v>
      </c>
      <c r="B365">
        <f>COUNTIF(Dati!$AH$214:$AH$247,1)</f>
        <v>8</v>
      </c>
      <c r="C365">
        <f>COUNTIF(Dati!$AH$214:$AH$247,2)</f>
        <v>8</v>
      </c>
      <c r="D365">
        <f>COUNTIF(Dati!$AH$214:$AH$247,3)</f>
        <v>2</v>
      </c>
      <c r="E365">
        <f>COUNTIF(Dati!$AH$214:$AH$247,4)</f>
        <v>1</v>
      </c>
      <c r="F365">
        <f>COUNTIF(Dati!$AH$214:$AH$247,"&gt;4")</f>
        <v>0</v>
      </c>
      <c r="G365" s="41">
        <f>AVERAGE(Dati!$AH$214:$AH$247)</f>
        <v>1.7894736842105263</v>
      </c>
      <c r="H365">
        <f>COUNT(Dati!$AH$214:$AH$247)</f>
        <v>19</v>
      </c>
    </row>
    <row r="366" spans="1:8" ht="12.75">
      <c r="A366" s="40" t="s">
        <v>140</v>
      </c>
      <c r="B366" s="41">
        <f>B365/$H$365*100</f>
        <v>42.10526315789473</v>
      </c>
      <c r="C366" s="41">
        <f>C365/$H$365*100</f>
        <v>42.10526315789473</v>
      </c>
      <c r="D366" s="41">
        <f>D365/$H$365*100</f>
        <v>10.526315789473683</v>
      </c>
      <c r="E366" s="41">
        <f>E365/$H$365*100</f>
        <v>5.263157894736842</v>
      </c>
      <c r="F366" s="41">
        <f>F365/$H$365*100</f>
        <v>0</v>
      </c>
      <c r="H366" s="41">
        <f>SUM(B366:F366)</f>
        <v>99.99999999999999</v>
      </c>
    </row>
    <row r="367" spans="1:8" ht="12.75">
      <c r="A367" s="40" t="s">
        <v>142</v>
      </c>
      <c r="B367">
        <f>COUNTIF(Dati!$AI$214:$AI$247,1)</f>
        <v>10</v>
      </c>
      <c r="C367">
        <f>COUNTIF(Dati!$AI$214:$AI$247,2)</f>
        <v>19</v>
      </c>
      <c r="D367">
        <f>COUNTIF(Dati!$AI$214:$AI$247,3)</f>
        <v>2</v>
      </c>
      <c r="E367">
        <f>COUNTIF(Dati!$AI$214:$AI$247,4)</f>
        <v>0</v>
      </c>
      <c r="F367">
        <f>COUNTIF(Dati!$AI$214:$AI$247,"&gt;4")</f>
        <v>0</v>
      </c>
      <c r="G367" s="41">
        <f>AVERAGE(Dati!$AI$214:$AI$247)</f>
        <v>1.7419354838709677</v>
      </c>
      <c r="H367">
        <f>COUNT(Dati!$AI$214:$AI$247)</f>
        <v>31</v>
      </c>
    </row>
    <row r="368" spans="1:8" ht="12.75">
      <c r="A368" s="40" t="s">
        <v>143</v>
      </c>
      <c r="B368" s="41">
        <f>B367/$H$367*100</f>
        <v>32.25806451612903</v>
      </c>
      <c r="C368" s="41">
        <f>C367/$H$367*100</f>
        <v>61.29032258064516</v>
      </c>
      <c r="D368" s="41">
        <f>D367/$H$367*100</f>
        <v>6.451612903225806</v>
      </c>
      <c r="E368" s="41">
        <f>E367/$H$367*100</f>
        <v>0</v>
      </c>
      <c r="F368" s="41">
        <f>F367/$H$367*100</f>
        <v>0</v>
      </c>
      <c r="G368" s="41"/>
      <c r="H368" s="41">
        <f>SUM(B368:F368)</f>
        <v>100</v>
      </c>
    </row>
    <row r="369" spans="1:8" ht="12.75">
      <c r="A369" s="40" t="s">
        <v>144</v>
      </c>
      <c r="B369">
        <f>COUNTIF(Dati!$AJ$214:$AJ$247,1)</f>
        <v>13</v>
      </c>
      <c r="C369">
        <f>COUNTIF(Dati!$AJ$214:$AJ$247,2)</f>
        <v>8</v>
      </c>
      <c r="D369">
        <f>COUNTIF(Dati!$AJ$214:$AJ$247,3)</f>
        <v>2</v>
      </c>
      <c r="E369">
        <f>COUNTIF(Dati!$AJ$214:$AJ$247,4)</f>
        <v>0</v>
      </c>
      <c r="F369">
        <f>COUNTIF(Dati!$AJ$214:$AJ$247,"&gt;4")</f>
        <v>1</v>
      </c>
      <c r="G369" s="41">
        <f>AVERAGE(Dati!$AJ$214:$AJ$247)</f>
        <v>1.6666666666666667</v>
      </c>
      <c r="H369">
        <f>COUNT(Dati!$AJ$214:$AJ$247)</f>
        <v>24</v>
      </c>
    </row>
    <row r="370" spans="1:8" ht="12.75">
      <c r="A370" s="40" t="s">
        <v>145</v>
      </c>
      <c r="B370" s="41">
        <f>B369/$H$369*100</f>
        <v>54.166666666666664</v>
      </c>
      <c r="C370" s="41">
        <f>C369/$H$369*100</f>
        <v>33.33333333333333</v>
      </c>
      <c r="D370" s="41">
        <f>D369/$H$369*100</f>
        <v>8.333333333333332</v>
      </c>
      <c r="E370" s="41">
        <f>E369/$H$369*100</f>
        <v>0</v>
      </c>
      <c r="F370" s="41">
        <f>F369/$H$369*100</f>
        <v>4.166666666666666</v>
      </c>
      <c r="H370" s="41">
        <f>SUM(B370:F370)</f>
        <v>100</v>
      </c>
    </row>
    <row r="371" spans="1:8" ht="12.75">
      <c r="A371" s="40" t="s">
        <v>146</v>
      </c>
      <c r="B371">
        <f>COUNTIF(Dati!$AK$214:$AK$247,1)</f>
        <v>21</v>
      </c>
      <c r="C371">
        <f>COUNTIF(Dati!$AK$214:$AK$247,2)</f>
        <v>10</v>
      </c>
      <c r="D371">
        <f>COUNTIF(Dati!$AK$214:$AK$247,3)</f>
        <v>0</v>
      </c>
      <c r="E371">
        <f>COUNTIF(Dati!$AK$214:$AK$247,4)</f>
        <v>0</v>
      </c>
      <c r="F371">
        <f>COUNTIF(Dati!$AK$214:$AK$247,"&gt;4")</f>
        <v>0</v>
      </c>
      <c r="G371" s="41">
        <f>AVERAGE(Dati!$AK$214:$AK$247)</f>
        <v>1.3225806451612903</v>
      </c>
      <c r="H371">
        <f>COUNT(Dati!$AK$214:$AK$247)</f>
        <v>31</v>
      </c>
    </row>
    <row r="372" spans="1:8" ht="12.75">
      <c r="A372" s="40" t="s">
        <v>147</v>
      </c>
      <c r="B372" s="41">
        <f>B371/$H$371*100</f>
        <v>67.74193548387096</v>
      </c>
      <c r="C372" s="41">
        <f>C371/$H$371*100</f>
        <v>32.25806451612903</v>
      </c>
      <c r="D372" s="41">
        <f>D371/$H$371*100</f>
        <v>0</v>
      </c>
      <c r="E372" s="41">
        <f>E371/$H$371*100</f>
        <v>0</v>
      </c>
      <c r="F372" s="41">
        <f>F371/$H$371*100</f>
        <v>0</v>
      </c>
      <c r="H372" s="41">
        <f>SUM(B372:F372)</f>
        <v>100</v>
      </c>
    </row>
    <row r="373" spans="1:8" ht="12.75">
      <c r="A373" s="40" t="s">
        <v>133</v>
      </c>
      <c r="B373">
        <f>COUNTIF(Dati!$AL$214:$AL$247,1)</f>
        <v>1</v>
      </c>
      <c r="C373">
        <f>COUNTIF(Dati!$AL$214:$AL$247,2)</f>
        <v>1</v>
      </c>
      <c r="D373">
        <f>COUNTIF(Dati!$AL$214:$AL$247,3)</f>
        <v>0</v>
      </c>
      <c r="E373">
        <f>COUNTIF(Dati!$AL$214:$AL$247,4)</f>
        <v>1</v>
      </c>
      <c r="F373">
        <f>COUNTIF(Dati!$AL$214:$AL$247,"&gt;4")</f>
        <v>0</v>
      </c>
      <c r="G373" s="41">
        <f>AVERAGE(Dati!$AL$214:$AL$247)</f>
        <v>2.3333333333333335</v>
      </c>
      <c r="H373">
        <f>COUNT(Dati!$AL$214:$AL$247)</f>
        <v>3</v>
      </c>
    </row>
    <row r="374" spans="1:8" ht="12.75">
      <c r="A374" s="40" t="s">
        <v>148</v>
      </c>
      <c r="B374" s="41">
        <f>B373/$H$373*100</f>
        <v>33.33333333333333</v>
      </c>
      <c r="C374" s="41">
        <f>C373/$H$373*100</f>
        <v>33.33333333333333</v>
      </c>
      <c r="D374" s="41">
        <f>D373/$H$373*100</f>
        <v>0</v>
      </c>
      <c r="E374" s="41">
        <f>E373/$H$373*100</f>
        <v>33.33333333333333</v>
      </c>
      <c r="F374" s="41">
        <f>F373/$H$373*100</f>
        <v>0</v>
      </c>
      <c r="H374" s="41">
        <f>SUM(B374:F374)</f>
        <v>99.99999999999999</v>
      </c>
    </row>
    <row r="375" spans="1:8" ht="12.75">
      <c r="A375" s="40" t="s">
        <v>149</v>
      </c>
      <c r="B375">
        <f>COUNTIF(Dati!$AM$214:$AM$247,1)</f>
        <v>0</v>
      </c>
      <c r="C375">
        <f>COUNTIF(Dati!$AM$214:$AM$247,2)</f>
        <v>0</v>
      </c>
      <c r="D375">
        <f>COUNTIF(Dati!$AM$214:$AM$247,3)</f>
        <v>0</v>
      </c>
      <c r="E375">
        <f>COUNTIF(Dati!$AM$214:$AM$247,4)</f>
        <v>0</v>
      </c>
      <c r="F375">
        <f>COUNTIF(Dati!$AM$214:$AM$247,"&gt;4")</f>
        <v>0</v>
      </c>
      <c r="G375" s="41"/>
      <c r="H375">
        <f>COUNT(Dati!$AM$214:$AM$247)</f>
        <v>0</v>
      </c>
    </row>
    <row r="376" spans="1:8" ht="12.75">
      <c r="A376" s="40" t="s">
        <v>150</v>
      </c>
      <c r="B376" s="41">
        <f>B375/$H$333*100</f>
        <v>0</v>
      </c>
      <c r="C376" s="41">
        <f>C375/$H$333*100</f>
        <v>0</v>
      </c>
      <c r="D376" s="41">
        <f>D375/$H$333*100</f>
        <v>0</v>
      </c>
      <c r="E376" s="41">
        <f>E375/$H$333*100</f>
        <v>0</v>
      </c>
      <c r="F376" s="41">
        <f>F375/$H$333*100</f>
        <v>0</v>
      </c>
      <c r="H376" s="41">
        <f>SUM(B376:F376)</f>
        <v>0</v>
      </c>
    </row>
    <row r="377" ht="12.75"/>
    <row r="378" spans="1:5" ht="38.25">
      <c r="A378" s="38" t="s">
        <v>152</v>
      </c>
      <c r="B378" s="33" t="s">
        <v>79</v>
      </c>
      <c r="C378" s="43" t="s">
        <v>105</v>
      </c>
      <c r="D378" s="33" t="s">
        <v>224</v>
      </c>
      <c r="E378" s="43" t="s">
        <v>105</v>
      </c>
    </row>
    <row r="379" spans="1:5" ht="12.75">
      <c r="A379" s="40" t="s">
        <v>153</v>
      </c>
      <c r="B379">
        <f>COUNTIF(Dati!$AN$3:$AN$247,1)</f>
        <v>27</v>
      </c>
      <c r="C379" s="41">
        <f aca="true" t="shared" si="15" ref="C379:C384">B379/$B$385*100</f>
        <v>11.25</v>
      </c>
      <c r="D379">
        <f>COUNTIF(Dati!$AO$3:$AO$247,1)</f>
        <v>31</v>
      </c>
      <c r="E379" s="41">
        <f aca="true" t="shared" si="16" ref="E379:E384">D379/$D$385*100</f>
        <v>12.653061224489795</v>
      </c>
    </row>
    <row r="380" spans="1:5" ht="12.75">
      <c r="A380" s="40" t="s">
        <v>154</v>
      </c>
      <c r="B380">
        <f>COUNTIF(Dati!$AN$3:$AN$247,2)</f>
        <v>83</v>
      </c>
      <c r="C380" s="41">
        <f t="shared" si="15"/>
        <v>34.583333333333336</v>
      </c>
      <c r="D380">
        <f>COUNTIF(Dati!$AO$3:$AO$247,2)</f>
        <v>95</v>
      </c>
      <c r="E380" s="41">
        <f t="shared" si="16"/>
        <v>38.775510204081634</v>
      </c>
    </row>
    <row r="381" spans="1:5" ht="12.75">
      <c r="A381" s="40" t="s">
        <v>155</v>
      </c>
      <c r="B381">
        <f>COUNTIF(Dati!$AN$3:$AN$247,3)</f>
        <v>81</v>
      </c>
      <c r="C381" s="41">
        <f t="shared" si="15"/>
        <v>33.75</v>
      </c>
      <c r="D381">
        <f>COUNTIF(Dati!$AO$3:$AO$247,3)</f>
        <v>83</v>
      </c>
      <c r="E381" s="41">
        <f t="shared" si="16"/>
        <v>33.87755102040816</v>
      </c>
    </row>
    <row r="382" spans="1:5" ht="12.75">
      <c r="A382" s="40" t="s">
        <v>156</v>
      </c>
      <c r="B382">
        <f>COUNTIF(Dati!$AN$3:$AN$247,4)</f>
        <v>15</v>
      </c>
      <c r="C382" s="41">
        <f t="shared" si="15"/>
        <v>6.25</v>
      </c>
      <c r="D382">
        <f>COUNTIF(Dati!$AO$3:$AO$247,4)</f>
        <v>19</v>
      </c>
      <c r="E382" s="41">
        <f t="shared" si="16"/>
        <v>7.755102040816326</v>
      </c>
    </row>
    <row r="383" spans="1:5" ht="12.75">
      <c r="A383" s="40" t="s">
        <v>157</v>
      </c>
      <c r="B383">
        <f>COUNTIF(Dati!$AN$3:$AN$247,5)</f>
        <v>5</v>
      </c>
      <c r="C383" s="41">
        <f t="shared" si="15"/>
        <v>2.083333333333333</v>
      </c>
      <c r="D383">
        <f>COUNTIF(Dati!$AO$3:$AO$247,5)</f>
        <v>6</v>
      </c>
      <c r="E383" s="41">
        <f t="shared" si="16"/>
        <v>2.4489795918367347</v>
      </c>
    </row>
    <row r="384" spans="1:5" ht="12.75">
      <c r="A384" s="40" t="s">
        <v>82</v>
      </c>
      <c r="B384">
        <f>COUNTIF(Dati!$AN$3:$AN$247,6)</f>
        <v>29</v>
      </c>
      <c r="C384" s="41">
        <f t="shared" si="15"/>
        <v>12.083333333333334</v>
      </c>
      <c r="D384">
        <f>COUNTIF(Dati!$AO$3:$AO$247,6)</f>
        <v>11</v>
      </c>
      <c r="E384" s="41">
        <f t="shared" si="16"/>
        <v>4.489795918367347</v>
      </c>
    </row>
    <row r="385" spans="1:5" ht="15.75">
      <c r="A385" s="36" t="s">
        <v>73</v>
      </c>
      <c r="B385">
        <f>SUM(B379:B384)</f>
        <v>240</v>
      </c>
      <c r="C385" s="41">
        <f>SUM(C379:C384)</f>
        <v>100</v>
      </c>
      <c r="D385">
        <f>SUM(D379:D384)</f>
        <v>245</v>
      </c>
      <c r="E385" s="41">
        <f>SUM(E379:E384)</f>
        <v>100</v>
      </c>
    </row>
    <row r="386" ht="15.75">
      <c r="A386" s="45"/>
    </row>
    <row r="387" ht="15.75">
      <c r="A387" s="48" t="s">
        <v>221</v>
      </c>
    </row>
    <row r="388" spans="1:5" ht="12.75">
      <c r="A388" s="40" t="s">
        <v>153</v>
      </c>
      <c r="B388">
        <f>COUNTIF(Dati!$AN$3:$AN$154,1)</f>
        <v>10</v>
      </c>
      <c r="C388" s="41">
        <f aca="true" t="shared" si="17" ref="C388:C393">B388/$B$394*100</f>
        <v>6.7114093959731544</v>
      </c>
      <c r="D388">
        <f>COUNTIF(Dati!$AO$3:$AO$154,1)</f>
        <v>9</v>
      </c>
      <c r="E388" s="41">
        <f aca="true" t="shared" si="18" ref="E388:E393">D388/$D$394*100</f>
        <v>5.921052631578947</v>
      </c>
    </row>
    <row r="389" spans="1:5" ht="12.75">
      <c r="A389" s="40" t="s">
        <v>154</v>
      </c>
      <c r="B389">
        <f>COUNTIF(Dati!$AN$3:$AN$154,2)</f>
        <v>49</v>
      </c>
      <c r="C389" s="41">
        <f t="shared" si="17"/>
        <v>32.88590604026846</v>
      </c>
      <c r="D389">
        <f>COUNTIF(Dati!$AO$3:$AO$154,2)</f>
        <v>55</v>
      </c>
      <c r="E389" s="41">
        <f t="shared" si="18"/>
        <v>36.18421052631579</v>
      </c>
    </row>
    <row r="390" spans="1:5" ht="12.75">
      <c r="A390" s="40" t="s">
        <v>155</v>
      </c>
      <c r="B390">
        <f>COUNTIF(Dati!$AN$3:$AN$154,3)</f>
        <v>52</v>
      </c>
      <c r="C390" s="41">
        <f t="shared" si="17"/>
        <v>34.899328859060404</v>
      </c>
      <c r="D390">
        <f>COUNTIF(Dati!$AO$3:$AO$154,3)</f>
        <v>59</v>
      </c>
      <c r="E390" s="41">
        <f t="shared" si="18"/>
        <v>38.81578947368421</v>
      </c>
    </row>
    <row r="391" spans="1:5" ht="12.75">
      <c r="A391" s="40" t="s">
        <v>156</v>
      </c>
      <c r="B391">
        <f>COUNTIF(Dati!$AN$3:$AN$154,4)</f>
        <v>12</v>
      </c>
      <c r="C391" s="41">
        <f t="shared" si="17"/>
        <v>8.053691275167784</v>
      </c>
      <c r="D391">
        <f>COUNTIF(Dati!$AO$3:$AO$154,4)</f>
        <v>15</v>
      </c>
      <c r="E391" s="41">
        <f t="shared" si="18"/>
        <v>9.868421052631579</v>
      </c>
    </row>
    <row r="392" spans="1:5" ht="12.75">
      <c r="A392" s="40" t="s">
        <v>157</v>
      </c>
      <c r="B392">
        <f>COUNTIF(Dati!$AN$3:$AN$154,5)</f>
        <v>4</v>
      </c>
      <c r="C392" s="41">
        <f t="shared" si="17"/>
        <v>2.684563758389262</v>
      </c>
      <c r="D392">
        <f>COUNTIF(Dati!$AO$3:$AO$154,5)</f>
        <v>5</v>
      </c>
      <c r="E392" s="41">
        <f t="shared" si="18"/>
        <v>3.289473684210526</v>
      </c>
    </row>
    <row r="393" spans="1:5" ht="12.75">
      <c r="A393" s="40" t="s">
        <v>82</v>
      </c>
      <c r="B393">
        <f>COUNTIF(Dati!$AN$3:$AN$154,6)</f>
        <v>22</v>
      </c>
      <c r="C393" s="41">
        <f t="shared" si="17"/>
        <v>14.76510067114094</v>
      </c>
      <c r="D393">
        <f>COUNTIF(Dati!$AO$3:$AO$154,6)</f>
        <v>9</v>
      </c>
      <c r="E393" s="41">
        <f t="shared" si="18"/>
        <v>5.921052631578947</v>
      </c>
    </row>
    <row r="394" spans="1:5" ht="15.75">
      <c r="A394" s="36" t="s">
        <v>73</v>
      </c>
      <c r="B394">
        <f>SUM(B388:B393)</f>
        <v>149</v>
      </c>
      <c r="C394" s="41">
        <f>SUM(C388:C393)</f>
        <v>100</v>
      </c>
      <c r="D394">
        <f>SUM(D388:D393)</f>
        <v>152</v>
      </c>
      <c r="E394" s="41">
        <f>SUM(E388:E393)</f>
        <v>99.99999999999999</v>
      </c>
    </row>
    <row r="395" ht="15.75">
      <c r="A395" s="45"/>
    </row>
    <row r="396" ht="15.75">
      <c r="A396" s="48" t="s">
        <v>222</v>
      </c>
    </row>
    <row r="397" spans="1:5" ht="12.75">
      <c r="A397" s="40" t="s">
        <v>153</v>
      </c>
      <c r="B397">
        <f>COUNTIF(Dati!$AN$155:$AN$213,1)</f>
        <v>11</v>
      </c>
      <c r="C397" s="41">
        <f aca="true" t="shared" si="19" ref="C397:C402">B397/$B$403*100</f>
        <v>18.96551724137931</v>
      </c>
      <c r="D397">
        <f>COUNTIF(Dati!$AO$155:$AO$213,1)</f>
        <v>11</v>
      </c>
      <c r="E397" s="41">
        <f aca="true" t="shared" si="20" ref="E397:E402">D397/$D$403*100</f>
        <v>18.64406779661017</v>
      </c>
    </row>
    <row r="398" spans="1:5" ht="12.75">
      <c r="A398" s="40" t="s">
        <v>154</v>
      </c>
      <c r="B398">
        <f>COUNTIF(Dati!$AN$155:$AN$213,2)</f>
        <v>18</v>
      </c>
      <c r="C398" s="41">
        <f t="shared" si="19"/>
        <v>31.03448275862069</v>
      </c>
      <c r="D398">
        <f>COUNTIF(Dati!$AO$155:$AO$213,2)</f>
        <v>24</v>
      </c>
      <c r="E398" s="41">
        <f t="shared" si="20"/>
        <v>40.67796610169492</v>
      </c>
    </row>
    <row r="399" spans="1:5" ht="12.75">
      <c r="A399" s="40" t="s">
        <v>155</v>
      </c>
      <c r="B399">
        <f>COUNTIF(Dati!$AN$155:$AN$213,3)</f>
        <v>20</v>
      </c>
      <c r="C399" s="41">
        <f t="shared" si="19"/>
        <v>34.48275862068966</v>
      </c>
      <c r="D399">
        <f>COUNTIF(Dati!$AO$155:$AO$213,3)</f>
        <v>17</v>
      </c>
      <c r="E399" s="41">
        <f t="shared" si="20"/>
        <v>28.8135593220339</v>
      </c>
    </row>
    <row r="400" spans="1:5" ht="12.75">
      <c r="A400" s="40" t="s">
        <v>156</v>
      </c>
      <c r="B400">
        <f>COUNTIF(Dati!$AN$155:$AN$213,4)</f>
        <v>3</v>
      </c>
      <c r="C400" s="41">
        <f t="shared" si="19"/>
        <v>5.172413793103448</v>
      </c>
      <c r="D400">
        <f>COUNTIF(Dati!$AO$155:$AO$213,4)</f>
        <v>4</v>
      </c>
      <c r="E400" s="41">
        <f t="shared" si="20"/>
        <v>6.779661016949152</v>
      </c>
    </row>
    <row r="401" spans="1:5" ht="12.75">
      <c r="A401" s="40" t="s">
        <v>157</v>
      </c>
      <c r="B401">
        <f>COUNTIF(Dati!$AN$155:$AN$213,5)</f>
        <v>1</v>
      </c>
      <c r="C401" s="41">
        <f t="shared" si="19"/>
        <v>1.7241379310344827</v>
      </c>
      <c r="D401">
        <f>COUNTIF(Dati!$AO$155:$AO$213,5)</f>
        <v>1</v>
      </c>
      <c r="E401" s="41">
        <f t="shared" si="20"/>
        <v>1.694915254237288</v>
      </c>
    </row>
    <row r="402" spans="1:5" ht="12.75">
      <c r="A402" s="40" t="s">
        <v>82</v>
      </c>
      <c r="B402">
        <f>COUNTIF(Dati!$AN$155:$AN$213,6)</f>
        <v>5</v>
      </c>
      <c r="C402" s="41">
        <f t="shared" si="19"/>
        <v>8.620689655172415</v>
      </c>
      <c r="D402">
        <f>COUNTIF(Dati!$AO$155:$AO$213,6)</f>
        <v>2</v>
      </c>
      <c r="E402" s="41">
        <f t="shared" si="20"/>
        <v>3.389830508474576</v>
      </c>
    </row>
    <row r="403" spans="1:5" ht="15.75">
      <c r="A403" s="36" t="s">
        <v>73</v>
      </c>
      <c r="B403">
        <f>SUM(B397:B402)</f>
        <v>58</v>
      </c>
      <c r="C403" s="41">
        <f>SUM(C397:C402)</f>
        <v>99.99999999999999</v>
      </c>
      <c r="D403">
        <f>SUM(D397:D402)</f>
        <v>59</v>
      </c>
      <c r="E403" s="41">
        <f>SUM(E397:E402)</f>
        <v>100</v>
      </c>
    </row>
    <row r="404" ht="15.75">
      <c r="A404" s="45"/>
    </row>
    <row r="405" ht="15.75">
      <c r="A405" s="48" t="s">
        <v>223</v>
      </c>
    </row>
    <row r="406" spans="1:5" ht="12.75">
      <c r="A406" s="40" t="s">
        <v>153</v>
      </c>
      <c r="B406">
        <f>COUNTIF(Dati!$AN$214:$AN$247,1)</f>
        <v>6</v>
      </c>
      <c r="C406" s="41">
        <f aca="true" t="shared" si="21" ref="C406:C411">B406/$B$412*100</f>
        <v>18.181818181818183</v>
      </c>
      <c r="D406">
        <f>COUNTIF(Dati!$AO$214:$AO$247,1)</f>
        <v>11</v>
      </c>
      <c r="E406" s="41">
        <f aca="true" t="shared" si="22" ref="E406:E411">D406/$D$412*100</f>
        <v>32.35294117647059</v>
      </c>
    </row>
    <row r="407" spans="1:5" ht="12.75">
      <c r="A407" s="40" t="s">
        <v>154</v>
      </c>
      <c r="B407">
        <f>COUNTIF(Dati!$AN$214:$AN$247,2)</f>
        <v>16</v>
      </c>
      <c r="C407" s="41">
        <f t="shared" si="21"/>
        <v>48.484848484848484</v>
      </c>
      <c r="D407">
        <f>COUNTIF(Dati!$AO$214:$AO$247,2)</f>
        <v>16</v>
      </c>
      <c r="E407" s="41">
        <f t="shared" si="22"/>
        <v>47.05882352941176</v>
      </c>
    </row>
    <row r="408" spans="1:5" ht="12.75">
      <c r="A408" s="40" t="s">
        <v>155</v>
      </c>
      <c r="B408">
        <f>COUNTIF(Dati!$AN$214:$AN$247,3)</f>
        <v>9</v>
      </c>
      <c r="C408" s="41">
        <f t="shared" si="21"/>
        <v>27.27272727272727</v>
      </c>
      <c r="D408">
        <f>COUNTIF(Dati!$AO$214:$AO$247,3)</f>
        <v>7</v>
      </c>
      <c r="E408" s="41">
        <f t="shared" si="22"/>
        <v>20.588235294117645</v>
      </c>
    </row>
    <row r="409" spans="1:5" ht="12.75">
      <c r="A409" s="40" t="s">
        <v>156</v>
      </c>
      <c r="B409">
        <f>COUNTIF(Dati!$AN$214:$AN$247,4)</f>
        <v>0</v>
      </c>
      <c r="C409" s="41">
        <f t="shared" si="21"/>
        <v>0</v>
      </c>
      <c r="D409">
        <f>COUNTIF(Dati!$AO$214:$AO$247,4)</f>
        <v>0</v>
      </c>
      <c r="E409" s="41">
        <f t="shared" si="22"/>
        <v>0</v>
      </c>
    </row>
    <row r="410" spans="1:5" ht="12.75">
      <c r="A410" s="40" t="s">
        <v>157</v>
      </c>
      <c r="B410">
        <f>COUNTIF(Dati!$AN$214:$AN$247,5)</f>
        <v>0</v>
      </c>
      <c r="C410" s="41">
        <f t="shared" si="21"/>
        <v>0</v>
      </c>
      <c r="D410">
        <f>COUNTIF(Dati!$AO$214:$AO$247,5)</f>
        <v>0</v>
      </c>
      <c r="E410" s="41">
        <f t="shared" si="22"/>
        <v>0</v>
      </c>
    </row>
    <row r="411" spans="1:5" ht="12.75">
      <c r="A411" s="40" t="s">
        <v>82</v>
      </c>
      <c r="B411">
        <f>COUNTIF(Dati!$AN$214:$AN$247,6)</f>
        <v>2</v>
      </c>
      <c r="C411" s="41">
        <f t="shared" si="21"/>
        <v>6.0606060606060606</v>
      </c>
      <c r="D411">
        <f>COUNTIF(Dati!$AO$214:$AO$247,6)</f>
        <v>0</v>
      </c>
      <c r="E411" s="41">
        <f t="shared" si="22"/>
        <v>0</v>
      </c>
    </row>
    <row r="412" spans="1:5" ht="15.75">
      <c r="A412" s="36" t="s">
        <v>73</v>
      </c>
      <c r="B412">
        <f>SUM(B406:B411)</f>
        <v>33</v>
      </c>
      <c r="C412" s="41">
        <f>SUM(C406:C411)</f>
        <v>100</v>
      </c>
      <c r="D412">
        <f>SUM(D406:D411)</f>
        <v>34</v>
      </c>
      <c r="E412" s="41">
        <f>SUM(E406:E411)</f>
        <v>100</v>
      </c>
    </row>
    <row r="413" ht="12.75"/>
    <row r="414" spans="1:5" ht="38.25">
      <c r="A414" s="38" t="s">
        <v>158</v>
      </c>
      <c r="B414" s="33" t="s">
        <v>79</v>
      </c>
      <c r="C414" s="43" t="s">
        <v>105</v>
      </c>
      <c r="D414" s="33" t="s">
        <v>224</v>
      </c>
      <c r="E414" s="43" t="s">
        <v>105</v>
      </c>
    </row>
    <row r="415" spans="1:5" ht="12.75">
      <c r="A415" s="40" t="s">
        <v>159</v>
      </c>
      <c r="B415">
        <f>COUNTA(Dati!$AP$3:$AP$247)</f>
        <v>35</v>
      </c>
      <c r="C415" s="41">
        <f>B415/245*100</f>
        <v>14.285714285714285</v>
      </c>
      <c r="D415">
        <f>COUNTA(Dati!$AY$3:$AY$247)</f>
        <v>44</v>
      </c>
      <c r="E415" s="41">
        <f>D415/245*100</f>
        <v>17.959183673469386</v>
      </c>
    </row>
    <row r="416" spans="1:5" ht="12.75">
      <c r="A416" s="40" t="s">
        <v>160</v>
      </c>
      <c r="B416">
        <f>COUNTA(Dati!$AQ$3:$AQ$247)</f>
        <v>82</v>
      </c>
      <c r="C416" s="41">
        <f aca="true" t="shared" si="23" ref="C416:C423">B416/245*100</f>
        <v>33.46938775510204</v>
      </c>
      <c r="D416">
        <f>COUNTA(Dati!$AZ$3:$AZ$247)</f>
        <v>111</v>
      </c>
      <c r="E416" s="41">
        <f aca="true" t="shared" si="24" ref="E416:E423">D416/245*100</f>
        <v>45.30612244897959</v>
      </c>
    </row>
    <row r="417" spans="1:5" ht="12.75">
      <c r="A417" s="40" t="s">
        <v>161</v>
      </c>
      <c r="B417">
        <f>COUNTA(Dati!$AR$3:$AR$247)</f>
        <v>7</v>
      </c>
      <c r="C417" s="41">
        <f t="shared" si="23"/>
        <v>2.857142857142857</v>
      </c>
      <c r="D417">
        <f>COUNTA(Dati!$BA$3:$BA$247)</f>
        <v>11</v>
      </c>
      <c r="E417" s="41">
        <f t="shared" si="24"/>
        <v>4.489795918367347</v>
      </c>
    </row>
    <row r="418" spans="1:5" ht="25.5">
      <c r="A418" s="40" t="s">
        <v>162</v>
      </c>
      <c r="B418">
        <f>COUNTA(Dati!$AS$3:$AS$247)</f>
        <v>21</v>
      </c>
      <c r="C418" s="41">
        <f t="shared" si="23"/>
        <v>8.571428571428571</v>
      </c>
      <c r="D418">
        <f>COUNTA(Dati!$BB$3:$BB$247)</f>
        <v>25</v>
      </c>
      <c r="E418" s="41">
        <f t="shared" si="24"/>
        <v>10.204081632653061</v>
      </c>
    </row>
    <row r="419" spans="1:5" ht="12.75">
      <c r="A419" s="40" t="s">
        <v>163</v>
      </c>
      <c r="B419">
        <f>COUNTA(Dati!$AT$3:$AT$247)</f>
        <v>65</v>
      </c>
      <c r="C419" s="41">
        <f t="shared" si="23"/>
        <v>26.53061224489796</v>
      </c>
      <c r="D419">
        <f>COUNTA(Dati!$BC$3:$BC$247)</f>
        <v>83</v>
      </c>
      <c r="E419" s="41">
        <f t="shared" si="24"/>
        <v>33.87755102040816</v>
      </c>
    </row>
    <row r="420" spans="1:5" ht="25.5">
      <c r="A420" s="40" t="s">
        <v>164</v>
      </c>
      <c r="B420">
        <f>COUNTA(Dati!$AU$3:$AU$247)</f>
        <v>12</v>
      </c>
      <c r="C420" s="41">
        <f t="shared" si="23"/>
        <v>4.8979591836734695</v>
      </c>
      <c r="D420">
        <f>COUNTA(Dati!$BD$3:$BD$247)</f>
        <v>11</v>
      </c>
      <c r="E420" s="41">
        <f t="shared" si="24"/>
        <v>4.489795918367347</v>
      </c>
    </row>
    <row r="421" spans="1:5" ht="25.5">
      <c r="A421" s="40" t="s">
        <v>165</v>
      </c>
      <c r="B421">
        <f>COUNTA(Dati!$AV$3:$AV$247)</f>
        <v>7</v>
      </c>
      <c r="C421" s="41">
        <f t="shared" si="23"/>
        <v>2.857142857142857</v>
      </c>
      <c r="D421">
        <f>COUNTA(Dati!$BE$3:$BE$247)</f>
        <v>14</v>
      </c>
      <c r="E421" s="41">
        <f t="shared" si="24"/>
        <v>5.714285714285714</v>
      </c>
    </row>
    <row r="422" spans="1:5" ht="25.5">
      <c r="A422" s="40" t="s">
        <v>166</v>
      </c>
      <c r="B422">
        <f>COUNTA(Dati!$AW$3:$AW$247)</f>
        <v>14</v>
      </c>
      <c r="C422" s="41">
        <f t="shared" si="23"/>
        <v>5.714285714285714</v>
      </c>
      <c r="D422">
        <f>COUNTA(Dati!$BF$3:$BF$247)</f>
        <v>26</v>
      </c>
      <c r="E422" s="41">
        <f t="shared" si="24"/>
        <v>10.612244897959183</v>
      </c>
    </row>
    <row r="423" spans="1:5" ht="12.75">
      <c r="A423" s="40" t="s">
        <v>167</v>
      </c>
      <c r="B423">
        <f>COUNTA(Dati!$AX$3:$AX$247)</f>
        <v>12</v>
      </c>
      <c r="C423" s="41">
        <f t="shared" si="23"/>
        <v>4.8979591836734695</v>
      </c>
      <c r="D423">
        <f>COUNTA(Dati!$BG$3:$BG$247)</f>
        <v>13</v>
      </c>
      <c r="E423" s="41">
        <f t="shared" si="24"/>
        <v>5.3061224489795915</v>
      </c>
    </row>
    <row r="424" ht="15.75">
      <c r="A424" s="45"/>
    </row>
    <row r="425" ht="15.75">
      <c r="A425" s="48" t="s">
        <v>221</v>
      </c>
    </row>
    <row r="426" spans="1:5" ht="12.75">
      <c r="A426" s="40" t="s">
        <v>159</v>
      </c>
      <c r="B426">
        <f>COUNTA(Dati!$AP$3:$AP$154)</f>
        <v>24</v>
      </c>
      <c r="C426" s="41">
        <f aca="true" t="shared" si="25" ref="C426:C434">B426/152*100</f>
        <v>15.789473684210526</v>
      </c>
      <c r="D426">
        <f>COUNTA(Dati!$AY$3:$AY$154)</f>
        <v>34</v>
      </c>
      <c r="E426" s="41">
        <f>D426/152*100</f>
        <v>22.36842105263158</v>
      </c>
    </row>
    <row r="427" spans="1:5" ht="12.75">
      <c r="A427" s="40" t="s">
        <v>160</v>
      </c>
      <c r="B427">
        <f>COUNTA(Dati!$AQ$3:$AQ$154)</f>
        <v>61</v>
      </c>
      <c r="C427" s="41">
        <f t="shared" si="25"/>
        <v>40.131578947368425</v>
      </c>
      <c r="D427">
        <f>COUNTA(Dati!$AZ$3:$AZ$154)</f>
        <v>84</v>
      </c>
      <c r="E427" s="41">
        <f aca="true" t="shared" si="26" ref="E427:E434">D427/152*100</f>
        <v>55.26315789473685</v>
      </c>
    </row>
    <row r="428" spans="1:5" ht="12.75">
      <c r="A428" s="40" t="s">
        <v>161</v>
      </c>
      <c r="B428">
        <f>COUNTA(Dati!$AR$3:$AR$154)</f>
        <v>2</v>
      </c>
      <c r="C428" s="41">
        <f t="shared" si="25"/>
        <v>1.3157894736842104</v>
      </c>
      <c r="D428">
        <f>COUNTA(Dati!$BA$3:$BA$154)</f>
        <v>7</v>
      </c>
      <c r="E428" s="41">
        <f t="shared" si="26"/>
        <v>4.605263157894736</v>
      </c>
    </row>
    <row r="429" spans="1:5" ht="25.5">
      <c r="A429" s="40" t="s">
        <v>162</v>
      </c>
      <c r="B429">
        <f>COUNTA(Dati!$AS$3:$AS$154)</f>
        <v>16</v>
      </c>
      <c r="C429" s="41">
        <f t="shared" si="25"/>
        <v>10.526315789473683</v>
      </c>
      <c r="D429">
        <f>COUNTA(Dati!$BB$3:$BB$154)</f>
        <v>23</v>
      </c>
      <c r="E429" s="41">
        <f t="shared" si="26"/>
        <v>15.131578947368421</v>
      </c>
    </row>
    <row r="430" spans="1:5" ht="12.75">
      <c r="A430" s="40" t="s">
        <v>163</v>
      </c>
      <c r="B430">
        <f>COUNTA(Dati!$AT$3:$AT$154)</f>
        <v>36</v>
      </c>
      <c r="C430" s="41">
        <f t="shared" si="25"/>
        <v>23.684210526315788</v>
      </c>
      <c r="D430">
        <f>COUNTA(Dati!$BC$3:$BC$154)</f>
        <v>47</v>
      </c>
      <c r="E430" s="41">
        <f t="shared" si="26"/>
        <v>30.92105263157895</v>
      </c>
    </row>
    <row r="431" spans="1:5" ht="25.5">
      <c r="A431" s="40" t="s">
        <v>164</v>
      </c>
      <c r="B431">
        <f>COUNTA(Dati!$AU$3:$AU$154)</f>
        <v>11</v>
      </c>
      <c r="C431" s="41">
        <f t="shared" si="25"/>
        <v>7.236842105263158</v>
      </c>
      <c r="D431">
        <f>COUNTA(Dati!$BD$3:$BD$154)</f>
        <v>8</v>
      </c>
      <c r="E431" s="41">
        <f t="shared" si="26"/>
        <v>5.263157894736842</v>
      </c>
    </row>
    <row r="432" spans="1:5" ht="25.5">
      <c r="A432" s="40" t="s">
        <v>165</v>
      </c>
      <c r="B432">
        <f>COUNTA(Dati!$AV$3:$AV$154)</f>
        <v>3</v>
      </c>
      <c r="C432" s="41">
        <f t="shared" si="25"/>
        <v>1.9736842105263157</v>
      </c>
      <c r="D432">
        <f>COUNTA(Dati!$BE$3:$BE$154)</f>
        <v>10</v>
      </c>
      <c r="E432" s="41">
        <f t="shared" si="26"/>
        <v>6.578947368421052</v>
      </c>
    </row>
    <row r="433" spans="1:5" ht="25.5">
      <c r="A433" s="40" t="s">
        <v>166</v>
      </c>
      <c r="B433">
        <f>COUNTA(Dati!$AW$3:$AW$154)</f>
        <v>9</v>
      </c>
      <c r="C433" s="41">
        <f t="shared" si="25"/>
        <v>5.921052631578947</v>
      </c>
      <c r="D433">
        <f>COUNTA(Dati!$BF$3:$BF$154)</f>
        <v>18</v>
      </c>
      <c r="E433" s="41">
        <f t="shared" si="26"/>
        <v>11.842105263157894</v>
      </c>
    </row>
    <row r="434" spans="1:5" ht="12.75">
      <c r="A434" s="40" t="s">
        <v>167</v>
      </c>
      <c r="B434">
        <f>COUNTA(Dati!$AX$3:$AX$154)</f>
        <v>7</v>
      </c>
      <c r="C434" s="41">
        <f t="shared" si="25"/>
        <v>4.605263157894736</v>
      </c>
      <c r="D434">
        <f>COUNTA(Dati!$BG$3:$BG$154)</f>
        <v>7</v>
      </c>
      <c r="E434" s="41">
        <f t="shared" si="26"/>
        <v>4.605263157894736</v>
      </c>
    </row>
    <row r="435" ht="15.75">
      <c r="A435" s="45"/>
    </row>
    <row r="436" ht="15.75">
      <c r="A436" s="48" t="s">
        <v>222</v>
      </c>
    </row>
    <row r="437" spans="1:5" ht="12.75">
      <c r="A437" s="40" t="s">
        <v>159</v>
      </c>
      <c r="B437">
        <f>COUNTA(Dati!$AP$155:$AP$2137)</f>
        <v>11</v>
      </c>
      <c r="C437" s="41">
        <f>B437/59*100</f>
        <v>18.64406779661017</v>
      </c>
      <c r="D437">
        <f>COUNTA(Dati!$AY$155:$AY$213)</f>
        <v>7</v>
      </c>
      <c r="E437" s="41">
        <f>D437/59*100</f>
        <v>11.864406779661017</v>
      </c>
    </row>
    <row r="438" spans="1:5" ht="12.75">
      <c r="A438" s="40" t="s">
        <v>160</v>
      </c>
      <c r="B438">
        <f>COUNTA(Dati!$AQ$155:$AQ$213)</f>
        <v>11</v>
      </c>
      <c r="C438" s="41">
        <f aca="true" t="shared" si="27" ref="C438:C445">B438/59*100</f>
        <v>18.64406779661017</v>
      </c>
      <c r="D438">
        <f>COUNTA(Dati!$AZ$155:$AZ$213)</f>
        <v>15</v>
      </c>
      <c r="E438" s="41">
        <f aca="true" t="shared" si="28" ref="E438:E445">D438/59*100</f>
        <v>25.423728813559322</v>
      </c>
    </row>
    <row r="439" spans="1:5" ht="12.75">
      <c r="A439" s="40" t="s">
        <v>161</v>
      </c>
      <c r="B439">
        <f>COUNTA(Dati!$AR$155:$AR$213)</f>
        <v>5</v>
      </c>
      <c r="C439" s="41">
        <f t="shared" si="27"/>
        <v>8.47457627118644</v>
      </c>
      <c r="D439">
        <f>COUNTA(Dati!$BA$155:$BA$213)</f>
        <v>4</v>
      </c>
      <c r="E439" s="41">
        <f t="shared" si="28"/>
        <v>6.779661016949152</v>
      </c>
    </row>
    <row r="440" spans="1:5" ht="25.5">
      <c r="A440" s="40" t="s">
        <v>162</v>
      </c>
      <c r="B440">
        <f>COUNTA(Dati!$AS$155:$AS$213)</f>
        <v>5</v>
      </c>
      <c r="C440" s="41">
        <f t="shared" si="27"/>
        <v>8.47457627118644</v>
      </c>
      <c r="D440">
        <f>COUNTA(Dati!$BB$155:$BB$213)</f>
        <v>2</v>
      </c>
      <c r="E440" s="41">
        <f t="shared" si="28"/>
        <v>3.389830508474576</v>
      </c>
    </row>
    <row r="441" spans="1:5" ht="12.75">
      <c r="A441" s="40" t="s">
        <v>163</v>
      </c>
      <c r="B441">
        <f>COUNTA(Dati!$AT$155:$AT$213)</f>
        <v>19</v>
      </c>
      <c r="C441" s="41">
        <f t="shared" si="27"/>
        <v>32.20338983050847</v>
      </c>
      <c r="D441">
        <f>COUNTA(Dati!$BC$155:$BC$213)</f>
        <v>26</v>
      </c>
      <c r="E441" s="41">
        <f t="shared" si="28"/>
        <v>44.06779661016949</v>
      </c>
    </row>
    <row r="442" spans="1:5" ht="25.5">
      <c r="A442" s="40" t="s">
        <v>164</v>
      </c>
      <c r="B442">
        <f>COUNTA(Dati!$AU$155:$AU$213)</f>
        <v>1</v>
      </c>
      <c r="C442" s="41">
        <f t="shared" si="27"/>
        <v>1.694915254237288</v>
      </c>
      <c r="D442">
        <f>COUNTA(Dati!$BD$155:$BD$2137)</f>
        <v>3</v>
      </c>
      <c r="E442" s="41">
        <f t="shared" si="28"/>
        <v>5.084745762711865</v>
      </c>
    </row>
    <row r="443" spans="1:5" ht="25.5">
      <c r="A443" s="40" t="s">
        <v>165</v>
      </c>
      <c r="B443">
        <f>COUNTA(Dati!$AV$155:$AV$213)</f>
        <v>4</v>
      </c>
      <c r="C443" s="41">
        <f t="shared" si="27"/>
        <v>6.779661016949152</v>
      </c>
      <c r="D443">
        <f>COUNTA(Dati!$BE$155:$BE$213)</f>
        <v>4</v>
      </c>
      <c r="E443" s="41">
        <f t="shared" si="28"/>
        <v>6.779661016949152</v>
      </c>
    </row>
    <row r="444" spans="1:5" ht="25.5">
      <c r="A444" s="40" t="s">
        <v>166</v>
      </c>
      <c r="B444">
        <f>COUNTA(Dati!$AW$155:$AW$213)</f>
        <v>3</v>
      </c>
      <c r="C444" s="41">
        <f t="shared" si="27"/>
        <v>5.084745762711865</v>
      </c>
      <c r="D444">
        <f>COUNTA(Dati!$BF$155:$BF$213)</f>
        <v>6</v>
      </c>
      <c r="E444" s="41">
        <f t="shared" si="28"/>
        <v>10.16949152542373</v>
      </c>
    </row>
    <row r="445" spans="1:5" ht="12.75">
      <c r="A445" s="40" t="s">
        <v>167</v>
      </c>
      <c r="B445">
        <f>COUNTA(Dati!$AX$155:$AX$213)</f>
        <v>3</v>
      </c>
      <c r="C445" s="41">
        <f t="shared" si="27"/>
        <v>5.084745762711865</v>
      </c>
      <c r="D445">
        <f>COUNTA(Dati!$BG$155:$BG$213)</f>
        <v>5</v>
      </c>
      <c r="E445" s="41">
        <f t="shared" si="28"/>
        <v>8.47457627118644</v>
      </c>
    </row>
    <row r="446" ht="15.75">
      <c r="A446" s="45"/>
    </row>
    <row r="447" ht="15.75">
      <c r="A447" s="48" t="s">
        <v>223</v>
      </c>
    </row>
    <row r="448" spans="1:5" ht="12.75">
      <c r="A448" s="40" t="s">
        <v>159</v>
      </c>
      <c r="B448">
        <f>COUNTA(Dati!$AP$214:$AP$247)</f>
        <v>5</v>
      </c>
      <c r="C448" s="41">
        <f>B448/34*100</f>
        <v>14.705882352941178</v>
      </c>
      <c r="D448">
        <f>COUNTA(Dati!$AY$214:$AY$247)</f>
        <v>3</v>
      </c>
      <c r="E448" s="41">
        <f>D448/34*100</f>
        <v>8.823529411764707</v>
      </c>
    </row>
    <row r="449" spans="1:5" ht="12.75">
      <c r="A449" s="40" t="s">
        <v>160</v>
      </c>
      <c r="B449">
        <f>COUNTA(Dati!$AQ$214:$AQ$247)</f>
        <v>10</v>
      </c>
      <c r="C449" s="41">
        <f aca="true" t="shared" si="29" ref="C449:C456">B449/34*100</f>
        <v>29.411764705882355</v>
      </c>
      <c r="D449">
        <f>COUNTA(Dati!$AZ$214:$AZ$247)</f>
        <v>12</v>
      </c>
      <c r="E449" s="41">
        <f aca="true" t="shared" si="30" ref="E449:E456">D449/34*100</f>
        <v>35.294117647058826</v>
      </c>
    </row>
    <row r="450" spans="1:5" ht="12.75">
      <c r="A450" s="40" t="s">
        <v>161</v>
      </c>
      <c r="B450">
        <f>COUNTA(Dati!$AR$214:$AR$247)</f>
        <v>0</v>
      </c>
      <c r="C450" s="41">
        <f t="shared" si="29"/>
        <v>0</v>
      </c>
      <c r="D450">
        <f>COUNTA(Dati!$BA$214:$BA$247)</f>
        <v>0</v>
      </c>
      <c r="E450" s="41">
        <f t="shared" si="30"/>
        <v>0</v>
      </c>
    </row>
    <row r="451" spans="1:5" ht="25.5">
      <c r="A451" s="40" t="s">
        <v>162</v>
      </c>
      <c r="B451">
        <f>COUNTA(Dati!$AS$214:$AS$247)</f>
        <v>0</v>
      </c>
      <c r="C451" s="41">
        <f t="shared" si="29"/>
        <v>0</v>
      </c>
      <c r="D451">
        <f>COUNTA(Dati!$BB$214:$BB$247)</f>
        <v>0</v>
      </c>
      <c r="E451" s="41">
        <f t="shared" si="30"/>
        <v>0</v>
      </c>
    </row>
    <row r="452" spans="1:5" ht="12.75">
      <c r="A452" s="40" t="s">
        <v>163</v>
      </c>
      <c r="B452">
        <f>COUNTA(Dati!$AT$214:$AT$247)</f>
        <v>10</v>
      </c>
      <c r="C452" s="41">
        <f t="shared" si="29"/>
        <v>29.411764705882355</v>
      </c>
      <c r="D452">
        <f>COUNTA(Dati!$BC$214:$BC$247)</f>
        <v>10</v>
      </c>
      <c r="E452" s="41">
        <f t="shared" si="30"/>
        <v>29.411764705882355</v>
      </c>
    </row>
    <row r="453" spans="1:5" ht="25.5">
      <c r="A453" s="40" t="s">
        <v>164</v>
      </c>
      <c r="B453">
        <f>COUNTA(Dati!$AU$214:$AU$247)</f>
        <v>0</v>
      </c>
      <c r="C453" s="41">
        <f t="shared" si="29"/>
        <v>0</v>
      </c>
      <c r="D453">
        <f>COUNTA(Dati!$BD$214:$BD$247)</f>
        <v>0</v>
      </c>
      <c r="E453" s="41">
        <f t="shared" si="30"/>
        <v>0</v>
      </c>
    </row>
    <row r="454" spans="1:5" ht="25.5">
      <c r="A454" s="40" t="s">
        <v>165</v>
      </c>
      <c r="B454">
        <f>COUNTA(Dati!$AV$214:$AV$247)</f>
        <v>0</v>
      </c>
      <c r="C454" s="41">
        <f t="shared" si="29"/>
        <v>0</v>
      </c>
      <c r="D454">
        <f>COUNTA(Dati!$BE$214:$BE$247)</f>
        <v>0</v>
      </c>
      <c r="E454" s="41">
        <f t="shared" si="30"/>
        <v>0</v>
      </c>
    </row>
    <row r="455" spans="1:5" ht="25.5">
      <c r="A455" s="40" t="s">
        <v>166</v>
      </c>
      <c r="B455">
        <f>COUNTA(Dati!$AW$214:$AW$247)</f>
        <v>2</v>
      </c>
      <c r="C455" s="41">
        <f t="shared" si="29"/>
        <v>5.88235294117647</v>
      </c>
      <c r="D455">
        <f>COUNTA(Dati!$BF$214:$BF$247)</f>
        <v>2</v>
      </c>
      <c r="E455" s="41">
        <f t="shared" si="30"/>
        <v>5.88235294117647</v>
      </c>
    </row>
    <row r="456" spans="1:5" ht="12.75">
      <c r="A456" s="40" t="s">
        <v>167</v>
      </c>
      <c r="B456">
        <f>COUNTA(Dati!$AX$214:$AX$247)</f>
        <v>2</v>
      </c>
      <c r="C456" s="41">
        <f t="shared" si="29"/>
        <v>5.88235294117647</v>
      </c>
      <c r="D456">
        <f>COUNTA(Dati!$BG$214:$BG$247)</f>
        <v>1</v>
      </c>
      <c r="E456" s="41">
        <f t="shared" si="30"/>
        <v>2.941176470588235</v>
      </c>
    </row>
    <row r="457" spans="1:3" ht="12" customHeight="1">
      <c r="A457" s="47"/>
      <c r="C457" s="41"/>
    </row>
    <row r="458" spans="1:5" ht="38.25">
      <c r="A458" s="38" t="s">
        <v>168</v>
      </c>
      <c r="B458" s="33"/>
      <c r="C458" s="43"/>
      <c r="D458" s="33"/>
      <c r="E458" s="43"/>
    </row>
    <row r="459" ht="12.75"/>
    <row r="460" ht="12.75">
      <c r="A460" s="40" t="s">
        <v>169</v>
      </c>
    </row>
    <row r="461" ht="12.75"/>
    <row r="462" spans="1:3" ht="38.25">
      <c r="A462" s="38" t="s">
        <v>170</v>
      </c>
      <c r="B462" s="43" t="s">
        <v>106</v>
      </c>
      <c r="C462" s="43" t="s">
        <v>105</v>
      </c>
    </row>
    <row r="463" spans="1:3" ht="12.75">
      <c r="A463" s="40" t="s">
        <v>126</v>
      </c>
      <c r="B463">
        <f>COUNTIF(Dati!$BJ$3:$BJ$247,1)</f>
        <v>82</v>
      </c>
      <c r="C463" s="41">
        <f>B463/$B$467*100</f>
        <v>33.46938775510204</v>
      </c>
    </row>
    <row r="464" spans="1:3" ht="12.75">
      <c r="A464" s="40" t="s">
        <v>171</v>
      </c>
      <c r="B464">
        <f>COUNTIF(Dati!$BJ$3:$BJ$247,2)</f>
        <v>87</v>
      </c>
      <c r="C464" s="41">
        <f>B464/$B$467*100</f>
        <v>35.51020408163265</v>
      </c>
    </row>
    <row r="465" spans="1:3" ht="12.75">
      <c r="A465" s="40" t="s">
        <v>83</v>
      </c>
      <c r="B465">
        <f>COUNTIF(Dati!$BJ$3:$BJ$247,3)</f>
        <v>63</v>
      </c>
      <c r="C465" s="41">
        <f>B465/$B$467*100</f>
        <v>25.71428571428571</v>
      </c>
    </row>
    <row r="466" spans="1:3" ht="12.75">
      <c r="A466" s="40" t="s">
        <v>82</v>
      </c>
      <c r="B466">
        <f>COUNTIF(Dati!$BJ$3:$BJ$247,4)</f>
        <v>13</v>
      </c>
      <c r="C466" s="41">
        <f>B466/$B$467*100</f>
        <v>5.3061224489795915</v>
      </c>
    </row>
    <row r="467" spans="1:3" ht="15.75">
      <c r="A467" s="36" t="s">
        <v>73</v>
      </c>
      <c r="B467">
        <f>SUM(B461:B466)</f>
        <v>245</v>
      </c>
      <c r="C467">
        <f>SUM(C461:C466)</f>
        <v>100</v>
      </c>
    </row>
    <row r="468" ht="15.75">
      <c r="A468" s="45"/>
    </row>
    <row r="469" ht="15.75">
      <c r="A469" s="48" t="s">
        <v>221</v>
      </c>
    </row>
    <row r="470" spans="1:3" ht="12.75">
      <c r="A470" s="40" t="s">
        <v>126</v>
      </c>
      <c r="B470">
        <f>COUNTIF(Dati!$BJ$3:$BJ$154,1)</f>
        <v>48</v>
      </c>
      <c r="C470" s="41">
        <f>B470/$B$474*100</f>
        <v>31.57894736842105</v>
      </c>
    </row>
    <row r="471" spans="1:3" ht="12.75">
      <c r="A471" s="40" t="s">
        <v>171</v>
      </c>
      <c r="B471">
        <f>COUNTIF(Dati!$BJ$3:$BJ$154,2)</f>
        <v>54</v>
      </c>
      <c r="C471" s="41">
        <f>B471/$B$474*100</f>
        <v>35.526315789473685</v>
      </c>
    </row>
    <row r="472" spans="1:3" ht="12.75">
      <c r="A472" s="40" t="s">
        <v>83</v>
      </c>
      <c r="B472">
        <f>COUNTIF(Dati!$BJ$3:$BJ$154,3)</f>
        <v>42</v>
      </c>
      <c r="C472" s="41">
        <f>B472/$B$474*100</f>
        <v>27.631578947368425</v>
      </c>
    </row>
    <row r="473" spans="1:3" ht="12.75">
      <c r="A473" s="40" t="s">
        <v>82</v>
      </c>
      <c r="B473">
        <f>COUNTIF(Dati!$BJ$3:$BJ$154,4)</f>
        <v>8</v>
      </c>
      <c r="C473" s="41">
        <f>B473/$B$474*100</f>
        <v>5.263157894736842</v>
      </c>
    </row>
    <row r="474" spans="1:3" ht="15.75">
      <c r="A474" s="36" t="s">
        <v>73</v>
      </c>
      <c r="B474">
        <f>SUM(B468:B473)</f>
        <v>152</v>
      </c>
      <c r="C474">
        <f>SUM(C468:C473)</f>
        <v>100</v>
      </c>
    </row>
    <row r="475" ht="15.75">
      <c r="A475" s="45"/>
    </row>
    <row r="476" ht="15" customHeight="1">
      <c r="A476" s="48" t="s">
        <v>222</v>
      </c>
    </row>
    <row r="477" spans="1:3" ht="12.75">
      <c r="A477" s="40" t="s">
        <v>126</v>
      </c>
      <c r="B477">
        <f>COUNTIF(Dati!$BJ$155:$BJ$213,1)</f>
        <v>23</v>
      </c>
      <c r="C477" s="41">
        <f>B477/$B$481*100</f>
        <v>38.983050847457626</v>
      </c>
    </row>
    <row r="478" spans="1:3" ht="12.75">
      <c r="A478" s="40" t="s">
        <v>171</v>
      </c>
      <c r="B478">
        <f>COUNTIF(Dati!$BJ$155:$BJ$213,2)</f>
        <v>15</v>
      </c>
      <c r="C478" s="41">
        <f>B478/$B$481*100</f>
        <v>25.423728813559322</v>
      </c>
    </row>
    <row r="479" spans="1:3" ht="12.75">
      <c r="A479" s="40" t="s">
        <v>83</v>
      </c>
      <c r="B479">
        <f>COUNTIF(Dati!$BJ$155:$BJ$213,3)</f>
        <v>17</v>
      </c>
      <c r="C479" s="41">
        <f>B479/$B$481*100</f>
        <v>28.8135593220339</v>
      </c>
    </row>
    <row r="480" spans="1:3" ht="12.75">
      <c r="A480" s="40" t="s">
        <v>82</v>
      </c>
      <c r="B480">
        <f>COUNTIF(Dati!$BJ$155:$BJ$213,4)</f>
        <v>4</v>
      </c>
      <c r="C480" s="41">
        <f>B480/$B$481*100</f>
        <v>6.779661016949152</v>
      </c>
    </row>
    <row r="481" spans="1:3" ht="15.75">
      <c r="A481" s="36" t="s">
        <v>73</v>
      </c>
      <c r="B481">
        <f>SUM(B475:B480)</f>
        <v>59</v>
      </c>
      <c r="C481">
        <f>SUM(C475:C480)</f>
        <v>99.99999999999999</v>
      </c>
    </row>
    <row r="482" ht="15.75">
      <c r="A482" s="45"/>
    </row>
    <row r="483" ht="15.75">
      <c r="A483" s="48" t="s">
        <v>223</v>
      </c>
    </row>
    <row r="484" spans="1:3" ht="12.75">
      <c r="A484" s="40" t="s">
        <v>126</v>
      </c>
      <c r="B484">
        <f>COUNTIF(Dati!$BJ$214:$BJ$247,1)</f>
        <v>11</v>
      </c>
      <c r="C484" s="41">
        <f>B484/$B$488*100</f>
        <v>32.35294117647059</v>
      </c>
    </row>
    <row r="485" spans="1:3" ht="12.75">
      <c r="A485" s="40" t="s">
        <v>171</v>
      </c>
      <c r="B485">
        <f>COUNTIF(Dati!$BJ$214:$BJ$247,2)</f>
        <v>18</v>
      </c>
      <c r="C485" s="41">
        <f>B485/$B$488*100</f>
        <v>52.94117647058824</v>
      </c>
    </row>
    <row r="486" spans="1:3" ht="12.75">
      <c r="A486" s="40" t="s">
        <v>83</v>
      </c>
      <c r="B486">
        <f>COUNTIF(Dati!$BJ$214:$BJ$247,3)</f>
        <v>4</v>
      </c>
      <c r="C486" s="41">
        <f>B486/$B$488*100</f>
        <v>11.76470588235294</v>
      </c>
    </row>
    <row r="487" spans="1:3" ht="12.75">
      <c r="A487" s="40" t="s">
        <v>82</v>
      </c>
      <c r="B487">
        <f>COUNTIF(Dati!$BJ$214:$BJ$247,4)</f>
        <v>1</v>
      </c>
      <c r="C487" s="41">
        <f>B487/$B$488*100</f>
        <v>2.941176470588235</v>
      </c>
    </row>
    <row r="488" spans="1:3" ht="15.75">
      <c r="A488" s="36" t="s">
        <v>73</v>
      </c>
      <c r="B488">
        <f>SUM(B482:B487)</f>
        <v>34</v>
      </c>
      <c r="C488">
        <f>SUM(C482:C487)</f>
        <v>100</v>
      </c>
    </row>
    <row r="489" ht="12.75"/>
    <row r="490" spans="1:3" ht="12.75">
      <c r="A490" s="38" t="s">
        <v>172</v>
      </c>
      <c r="B490" s="43" t="s">
        <v>106</v>
      </c>
      <c r="C490" s="43" t="s">
        <v>105</v>
      </c>
    </row>
    <row r="491" spans="1:3" ht="12.75">
      <c r="A491" s="40" t="s">
        <v>173</v>
      </c>
      <c r="B491">
        <f>COUNTIF(Dati!$BK$3:$BK$247,1)</f>
        <v>50</v>
      </c>
      <c r="C491" s="41">
        <f>B491/$B$496*100</f>
        <v>27.027027027027028</v>
      </c>
    </row>
    <row r="492" spans="1:3" ht="12.75">
      <c r="A492" s="40" t="s">
        <v>174</v>
      </c>
      <c r="B492">
        <f>COUNTIF(Dati!$BK$3:$BK$247,2)</f>
        <v>44</v>
      </c>
      <c r="C492" s="41">
        <f>B492/$B$496*100</f>
        <v>23.783783783783786</v>
      </c>
    </row>
    <row r="493" spans="1:3" ht="12.75">
      <c r="A493" s="40" t="s">
        <v>175</v>
      </c>
      <c r="B493">
        <f>COUNTIF(Dati!$BK$3:$BK$247,3)</f>
        <v>82</v>
      </c>
      <c r="C493" s="41">
        <f>B493/$B$496*100</f>
        <v>44.32432432432433</v>
      </c>
    </row>
    <row r="494" spans="1:3" ht="12.75">
      <c r="A494" s="40" t="s">
        <v>177</v>
      </c>
      <c r="B494">
        <f>COUNTIF(Dati!$BK$3:$BK$247,"visi")</f>
        <v>3</v>
      </c>
      <c r="C494" s="41">
        <f>B494/$B$496*100</f>
        <v>1.6216216216216217</v>
      </c>
    </row>
    <row r="495" spans="1:3" ht="12.75">
      <c r="A495" s="40" t="s">
        <v>176</v>
      </c>
      <c r="B495">
        <f>COUNTIF(Dati!$BK$3:$BK$247,4)</f>
        <v>6</v>
      </c>
      <c r="C495" s="41">
        <f>B495/$B$496*100</f>
        <v>3.2432432432432434</v>
      </c>
    </row>
    <row r="496" spans="1:3" ht="15.75">
      <c r="A496" s="36" t="s">
        <v>73</v>
      </c>
      <c r="B496">
        <f>SUM(B491:B495)</f>
        <v>185</v>
      </c>
      <c r="C496" s="41">
        <f>SUM(C491:C495)</f>
        <v>100.00000000000001</v>
      </c>
    </row>
    <row r="497" ht="15.75">
      <c r="A497" s="45"/>
    </row>
    <row r="498" ht="15.75">
      <c r="A498" s="48" t="s">
        <v>221</v>
      </c>
    </row>
    <row r="499" spans="1:3" ht="12.75">
      <c r="A499" s="40" t="s">
        <v>173</v>
      </c>
      <c r="B499">
        <f>COUNTIF(Dati!$BK$3:$BK$154,1)</f>
        <v>29</v>
      </c>
      <c r="C499" s="41">
        <f>B499/$B$504*100</f>
        <v>25.892857142857146</v>
      </c>
    </row>
    <row r="500" spans="1:3" ht="12.75">
      <c r="A500" s="40" t="s">
        <v>174</v>
      </c>
      <c r="B500">
        <f>COUNTIF(Dati!$BK$3:$BK$154,2)</f>
        <v>23</v>
      </c>
      <c r="C500" s="41">
        <f>B500/$B$504*100</f>
        <v>20.535714285714285</v>
      </c>
    </row>
    <row r="501" spans="1:3" ht="12.75">
      <c r="A501" s="40" t="s">
        <v>175</v>
      </c>
      <c r="B501">
        <f>COUNTIF(Dati!$BK$3:$BK$154,3)</f>
        <v>52</v>
      </c>
      <c r="C501" s="41">
        <f>B501/$B$504*100</f>
        <v>46.42857142857143</v>
      </c>
    </row>
    <row r="502" spans="1:3" ht="12.75">
      <c r="A502" s="40" t="s">
        <v>177</v>
      </c>
      <c r="B502">
        <f>COUNTIF(Dati!$BK$3:$BK$154,"visi")</f>
        <v>2</v>
      </c>
      <c r="C502" s="41">
        <f>B502/$B$504*100</f>
        <v>1.7857142857142856</v>
      </c>
    </row>
    <row r="503" spans="1:3" ht="12.75">
      <c r="A503" s="40" t="s">
        <v>176</v>
      </c>
      <c r="B503">
        <f>COUNTIF(Dati!$BK$3:$BK$154,4)</f>
        <v>6</v>
      </c>
      <c r="C503" s="41">
        <f>B503/$B$504*100</f>
        <v>5.357142857142857</v>
      </c>
    </row>
    <row r="504" spans="1:3" ht="15.75">
      <c r="A504" s="36" t="s">
        <v>73</v>
      </c>
      <c r="B504">
        <f>SUM(B499:B503)</f>
        <v>112</v>
      </c>
      <c r="C504" s="41">
        <f>SUM(C499:C503)</f>
        <v>100.00000000000001</v>
      </c>
    </row>
    <row r="505" ht="15.75">
      <c r="A505" s="45"/>
    </row>
    <row r="506" ht="15" customHeight="1">
      <c r="A506" s="48" t="s">
        <v>222</v>
      </c>
    </row>
    <row r="507" spans="1:3" ht="12.75">
      <c r="A507" s="40" t="s">
        <v>173</v>
      </c>
      <c r="B507">
        <f>COUNTIF(Dati!$BK$155:$BK$213,1)</f>
        <v>11</v>
      </c>
      <c r="C507" s="41">
        <f>B507/$B$512*100</f>
        <v>25.581395348837212</v>
      </c>
    </row>
    <row r="508" spans="1:3" ht="12.75">
      <c r="A508" s="40" t="s">
        <v>174</v>
      </c>
      <c r="B508">
        <f>COUNTIF(Dati!$BK$155:$BK$213,2)</f>
        <v>12</v>
      </c>
      <c r="C508" s="41">
        <f>B508/$B$512*100</f>
        <v>27.906976744186046</v>
      </c>
    </row>
    <row r="509" spans="1:3" ht="12.75">
      <c r="A509" s="40" t="s">
        <v>175</v>
      </c>
      <c r="B509">
        <f>COUNTIF(Dati!$BK$155:$BK$213,3)</f>
        <v>20</v>
      </c>
      <c r="C509" s="41">
        <f>B509/$B$512*100</f>
        <v>46.51162790697674</v>
      </c>
    </row>
    <row r="510" spans="1:3" ht="12.75">
      <c r="A510" s="40" t="s">
        <v>177</v>
      </c>
      <c r="B510">
        <f>COUNTIF(Dati!$BK$155:$BK$213,"visi")</f>
        <v>0</v>
      </c>
      <c r="C510" s="41">
        <f>B510/$B$512*100</f>
        <v>0</v>
      </c>
    </row>
    <row r="511" spans="1:3" ht="12.75">
      <c r="A511" s="40" t="s">
        <v>176</v>
      </c>
      <c r="B511">
        <f>COUNTIF(Dati!$BK$155:$BK$213,4)</f>
        <v>0</v>
      </c>
      <c r="C511" s="41">
        <f>B511/$B$512*100</f>
        <v>0</v>
      </c>
    </row>
    <row r="512" spans="1:3" ht="15.75">
      <c r="A512" s="36" t="s">
        <v>73</v>
      </c>
      <c r="B512">
        <f>SUM(B507:B511)</f>
        <v>43</v>
      </c>
      <c r="C512" s="41">
        <f>SUM(C507:C511)</f>
        <v>100</v>
      </c>
    </row>
    <row r="513" ht="15.75">
      <c r="A513" s="45"/>
    </row>
    <row r="514" ht="15.75">
      <c r="A514" s="48" t="s">
        <v>223</v>
      </c>
    </row>
    <row r="515" spans="1:3" ht="12.75">
      <c r="A515" s="40" t="s">
        <v>173</v>
      </c>
      <c r="B515">
        <f>COUNTIF(Dati!$BK$214:$BK$247,1)</f>
        <v>10</v>
      </c>
      <c r="C515" s="41">
        <f>B515/$B$520*100</f>
        <v>33.33333333333333</v>
      </c>
    </row>
    <row r="516" spans="1:3" ht="12.75">
      <c r="A516" s="40" t="s">
        <v>174</v>
      </c>
      <c r="B516">
        <f>COUNTIF(Dati!$BK$214:$BK$247,2)</f>
        <v>9</v>
      </c>
      <c r="C516" s="41">
        <f>B516/$B$520*100</f>
        <v>30</v>
      </c>
    </row>
    <row r="517" spans="1:3" ht="12.75">
      <c r="A517" s="40" t="s">
        <v>175</v>
      </c>
      <c r="B517">
        <f>COUNTIF(Dati!$BK$214:$BK$247,3)</f>
        <v>10</v>
      </c>
      <c r="C517" s="41">
        <f>B517/$B$520*100</f>
        <v>33.33333333333333</v>
      </c>
    </row>
    <row r="518" spans="1:3" ht="12.75">
      <c r="A518" s="40" t="s">
        <v>177</v>
      </c>
      <c r="B518">
        <f>COUNTIF(Dati!$BK$214:$BK$247,"visi")</f>
        <v>1</v>
      </c>
      <c r="C518" s="41">
        <f>B518/$B$520*100</f>
        <v>3.3333333333333335</v>
      </c>
    </row>
    <row r="519" spans="1:3" ht="12.75">
      <c r="A519" s="40" t="s">
        <v>176</v>
      </c>
      <c r="B519">
        <f>COUNTIF(Dati!$BK$214:$BK$247,4)</f>
        <v>0</v>
      </c>
      <c r="C519" s="41">
        <f>B519/$B$520*100</f>
        <v>0</v>
      </c>
    </row>
    <row r="520" spans="1:3" ht="15.75">
      <c r="A520" s="36" t="s">
        <v>73</v>
      </c>
      <c r="B520">
        <f>SUM(B515:B519)</f>
        <v>30</v>
      </c>
      <c r="C520" s="41">
        <f>SUM(C515:C519)</f>
        <v>99.99999999999999</v>
      </c>
    </row>
    <row r="521" ht="12" customHeight="1"/>
    <row r="522" spans="1:3" ht="25.5">
      <c r="A522" s="38" t="s">
        <v>178</v>
      </c>
      <c r="B522" s="43" t="s">
        <v>106</v>
      </c>
      <c r="C522" s="43" t="s">
        <v>105</v>
      </c>
    </row>
    <row r="523" spans="1:3" ht="12" customHeight="1">
      <c r="A523" s="40" t="s">
        <v>126</v>
      </c>
      <c r="B523">
        <f>COUNTIF(Dati!$BL$3:$BL$247,1)</f>
        <v>78</v>
      </c>
      <c r="C523" s="41">
        <f>B523/$B$527*100</f>
        <v>41.269841269841265</v>
      </c>
    </row>
    <row r="524" spans="1:3" ht="12.75">
      <c r="A524" s="40" t="s">
        <v>179</v>
      </c>
      <c r="B524">
        <f>COUNTIF(Dati!$BL$3:$BL$247,2)</f>
        <v>97</v>
      </c>
      <c r="C524" s="41">
        <f>B524/$B$527*100</f>
        <v>51.32275132275132</v>
      </c>
    </row>
    <row r="525" spans="1:3" ht="12.75">
      <c r="A525" s="40" t="s">
        <v>83</v>
      </c>
      <c r="B525">
        <f>COUNTIF(Dati!$BL$3:$BL$247,3)</f>
        <v>9</v>
      </c>
      <c r="C525" s="41">
        <f>B525/$B$527*100</f>
        <v>4.761904761904762</v>
      </c>
    </row>
    <row r="526" spans="1:3" ht="12.75">
      <c r="A526" s="40" t="s">
        <v>82</v>
      </c>
      <c r="B526">
        <f>COUNTIF(Dati!$BL$3:$BL$247,4)</f>
        <v>5</v>
      </c>
      <c r="C526" s="41">
        <f>B526/$B$527*100</f>
        <v>2.6455026455026456</v>
      </c>
    </row>
    <row r="527" spans="1:3" ht="15.75">
      <c r="A527" s="36" t="s">
        <v>73</v>
      </c>
      <c r="B527">
        <f>SUM(B522:B526)</f>
        <v>189</v>
      </c>
      <c r="C527">
        <f>SUM(C522:C526)</f>
        <v>99.99999999999999</v>
      </c>
    </row>
    <row r="528" ht="15.75">
      <c r="A528" s="45"/>
    </row>
    <row r="529" ht="15.75">
      <c r="A529" s="48" t="s">
        <v>221</v>
      </c>
    </row>
    <row r="530" spans="1:3" ht="12.75">
      <c r="A530" s="40" t="s">
        <v>126</v>
      </c>
      <c r="B530">
        <f>COUNTIF(Dati!$BL$3:$BL$154,1)</f>
        <v>48</v>
      </c>
      <c r="C530" s="41">
        <f>B530/$B$534*100</f>
        <v>41.73913043478261</v>
      </c>
    </row>
    <row r="531" spans="1:3" ht="12.75">
      <c r="A531" s="40" t="s">
        <v>179</v>
      </c>
      <c r="B531">
        <f>COUNTIF(Dati!$BL$3:$BL$154,2)</f>
        <v>55</v>
      </c>
      <c r="C531" s="41">
        <f>B531/$B$534*100</f>
        <v>47.82608695652174</v>
      </c>
    </row>
    <row r="532" spans="1:3" ht="12.75">
      <c r="A532" s="40" t="s">
        <v>83</v>
      </c>
      <c r="B532">
        <f>COUNTIF(Dati!$BL$3:$BL$154,3)</f>
        <v>9</v>
      </c>
      <c r="C532" s="41">
        <f>B532/$B$534*100</f>
        <v>7.82608695652174</v>
      </c>
    </row>
    <row r="533" spans="1:3" ht="12.75">
      <c r="A533" s="40" t="s">
        <v>82</v>
      </c>
      <c r="B533">
        <f>COUNTIF(Dati!$BL$3:$BL$154,4)</f>
        <v>3</v>
      </c>
      <c r="C533" s="41">
        <f>B533/$B$534*100</f>
        <v>2.608695652173913</v>
      </c>
    </row>
    <row r="534" spans="1:3" ht="15.75">
      <c r="A534" s="36" t="s">
        <v>73</v>
      </c>
      <c r="B534">
        <f>SUM(B529:B533)</f>
        <v>115</v>
      </c>
      <c r="C534">
        <f>SUM(C529:C533)</f>
        <v>99.99999999999999</v>
      </c>
    </row>
    <row r="535" ht="15.75">
      <c r="A535" s="45"/>
    </row>
    <row r="536" ht="15" customHeight="1">
      <c r="A536" s="48" t="s">
        <v>222</v>
      </c>
    </row>
    <row r="537" spans="1:3" ht="12.75">
      <c r="A537" s="40" t="s">
        <v>126</v>
      </c>
      <c r="B537">
        <f>COUNTIF(Dati!$BL$155:$BL$213,1)</f>
        <v>19</v>
      </c>
      <c r="C537" s="41">
        <f>B537/$B$541*100</f>
        <v>40.42553191489361</v>
      </c>
    </row>
    <row r="538" spans="1:3" ht="12.75">
      <c r="A538" s="40" t="s">
        <v>179</v>
      </c>
      <c r="B538">
        <f>COUNTIF(Dati!$BL$155:$BL$213,2)</f>
        <v>23</v>
      </c>
      <c r="C538" s="41">
        <f>B538/$B$541*100</f>
        <v>48.93617021276596</v>
      </c>
    </row>
    <row r="539" spans="1:3" ht="12.75">
      <c r="A539" s="40" t="s">
        <v>83</v>
      </c>
      <c r="B539">
        <f>COUNTIF(Dati!$BL$155:$BL$213,3)</f>
        <v>0</v>
      </c>
      <c r="C539" s="41">
        <f>B539/$B$541*100</f>
        <v>0</v>
      </c>
    </row>
    <row r="540" spans="1:3" ht="12.75">
      <c r="A540" s="40" t="s">
        <v>82</v>
      </c>
      <c r="B540">
        <f>COUNTIF(Dati!$BL$3:$BL$247,4)</f>
        <v>5</v>
      </c>
      <c r="C540" s="41">
        <f>B540/$B$541*100</f>
        <v>10.638297872340425</v>
      </c>
    </row>
    <row r="541" spans="1:3" ht="15.75">
      <c r="A541" s="36" t="s">
        <v>73</v>
      </c>
      <c r="B541">
        <f>SUM(B536:B540)</f>
        <v>47</v>
      </c>
      <c r="C541">
        <f>SUM(C536:C540)</f>
        <v>100</v>
      </c>
    </row>
    <row r="542" ht="15.75">
      <c r="A542" s="45"/>
    </row>
    <row r="543" ht="15.75">
      <c r="A543" s="48" t="s">
        <v>223</v>
      </c>
    </row>
    <row r="544" spans="1:3" ht="12" customHeight="1">
      <c r="A544" s="40" t="s">
        <v>126</v>
      </c>
      <c r="B544">
        <f>COUNTIF(Dati!$BL$214:$BL$247,1)</f>
        <v>11</v>
      </c>
      <c r="C544" s="41">
        <f>B544/$B$548*100</f>
        <v>36.666666666666664</v>
      </c>
    </row>
    <row r="545" spans="1:3" ht="12.75">
      <c r="A545" s="40" t="s">
        <v>179</v>
      </c>
      <c r="B545">
        <f>COUNTIF(Dati!$BL$214:$BL$247,2)</f>
        <v>19</v>
      </c>
      <c r="C545" s="41">
        <f>B545/$B$548*100</f>
        <v>63.33333333333333</v>
      </c>
    </row>
    <row r="546" spans="1:3" ht="12.75">
      <c r="A546" s="40" t="s">
        <v>83</v>
      </c>
      <c r="B546">
        <f>COUNTIF(Dati!$BL$214:$BL$247,3)</f>
        <v>0</v>
      </c>
      <c r="C546" s="41">
        <f>B546/$B$548*100</f>
        <v>0</v>
      </c>
    </row>
    <row r="547" spans="1:3" ht="12.75">
      <c r="A547" s="40" t="s">
        <v>82</v>
      </c>
      <c r="B547">
        <f>COUNTIF(Dati!$BL$214:$BL$247,4)</f>
        <v>0</v>
      </c>
      <c r="C547" s="41">
        <f>B547/$B$548*100</f>
        <v>0</v>
      </c>
    </row>
    <row r="548" spans="1:3" ht="15.75">
      <c r="A548" s="36" t="s">
        <v>73</v>
      </c>
      <c r="B548">
        <f>SUM(B543:B547)</f>
        <v>30</v>
      </c>
      <c r="C548">
        <f>SUM(C543:C547)</f>
        <v>100</v>
      </c>
    </row>
    <row r="549" ht="12.75"/>
    <row r="550" spans="1:5" ht="38.25">
      <c r="A550" s="38" t="s">
        <v>180</v>
      </c>
      <c r="B550" s="33" t="s">
        <v>79</v>
      </c>
      <c r="C550" s="43" t="s">
        <v>105</v>
      </c>
      <c r="D550" s="33" t="s">
        <v>224</v>
      </c>
      <c r="E550" s="43" t="s">
        <v>105</v>
      </c>
    </row>
    <row r="551" spans="1:5" ht="12.75">
      <c r="A551" s="40" t="s">
        <v>181</v>
      </c>
      <c r="B551">
        <f>COUNTIF(Dati!$BM$3:$BM$247,1)</f>
        <v>25</v>
      </c>
      <c r="C551" s="41">
        <f>B551/$B$554*100</f>
        <v>10.822510822510822</v>
      </c>
      <c r="D551">
        <f>COUNTIF(Dati!$BN$3:$BN$247,1)</f>
        <v>35</v>
      </c>
      <c r="E551" s="41">
        <f>D551/$D$554*100</f>
        <v>14.46280991735537</v>
      </c>
    </row>
    <row r="552" spans="1:5" ht="12.75">
      <c r="A552" s="40" t="s">
        <v>182</v>
      </c>
      <c r="B552">
        <f>COUNTIF(Dati!$BM$3:$BM$247,2)</f>
        <v>64</v>
      </c>
      <c r="C552" s="41">
        <f>B552/$B$554*100</f>
        <v>27.705627705627705</v>
      </c>
      <c r="D552">
        <f>COUNTIF(Dati!$BN$3:$BN$247,2)</f>
        <v>71</v>
      </c>
      <c r="E552" s="41">
        <f>D552/$D$554*100</f>
        <v>29.338842975206614</v>
      </c>
    </row>
    <row r="553" spans="1:5" ht="12.75">
      <c r="A553" s="40" t="s">
        <v>83</v>
      </c>
      <c r="B553">
        <f>COUNTIF(Dati!$BM$3:$BM$247,3)</f>
        <v>142</v>
      </c>
      <c r="C553" s="41">
        <f>B553/$B$554*100</f>
        <v>61.471861471861466</v>
      </c>
      <c r="D553">
        <f>COUNTIF(Dati!$BN$3:$BN$247,3)</f>
        <v>136</v>
      </c>
      <c r="E553" s="41">
        <f>D553/$D$554*100</f>
        <v>56.19834710743802</v>
      </c>
    </row>
    <row r="554" spans="1:5" ht="15.75">
      <c r="A554" s="36" t="s">
        <v>73</v>
      </c>
      <c r="B554">
        <f>SUM(B551:B553)</f>
        <v>231</v>
      </c>
      <c r="C554">
        <f>SUM(C551:C553)</f>
        <v>100</v>
      </c>
      <c r="D554">
        <f>SUM(D551:D553)</f>
        <v>242</v>
      </c>
      <c r="E554">
        <f>SUM(E551:E553)</f>
        <v>100</v>
      </c>
    </row>
    <row r="555" ht="15.75">
      <c r="A555" s="45"/>
    </row>
    <row r="556" ht="15.75">
      <c r="A556" s="48" t="s">
        <v>221</v>
      </c>
    </row>
    <row r="557" spans="1:5" ht="12.75">
      <c r="A557" s="40" t="s">
        <v>181</v>
      </c>
      <c r="B557">
        <f>COUNTIF(Dati!$BM$3:$BM$154,1)</f>
        <v>15</v>
      </c>
      <c r="C557" s="41">
        <f>B557/$B$560*100</f>
        <v>10.56338028169014</v>
      </c>
      <c r="D557">
        <f>COUNTIF(Dati!$BN$3:$BN$154,1)</f>
        <v>22</v>
      </c>
      <c r="E557" s="41">
        <f>D557/$D$560*100</f>
        <v>14.76510067114094</v>
      </c>
    </row>
    <row r="558" spans="1:5" ht="12.75">
      <c r="A558" s="40" t="s">
        <v>182</v>
      </c>
      <c r="B558">
        <f>COUNTIF(Dati!$BM$3:$BM$154,2)</f>
        <v>40</v>
      </c>
      <c r="C558" s="41">
        <f>B558/$B$560*100</f>
        <v>28.169014084507044</v>
      </c>
      <c r="D558">
        <f>COUNTIF(Dati!$BN$3:$BN$154,2)</f>
        <v>47</v>
      </c>
      <c r="E558" s="41">
        <f>D558/$D$560*100</f>
        <v>31.543624161073826</v>
      </c>
    </row>
    <row r="559" spans="1:5" ht="12.75">
      <c r="A559" s="40" t="s">
        <v>83</v>
      </c>
      <c r="B559">
        <f>COUNTIF(Dati!$BM$3:$BM$154,3)</f>
        <v>87</v>
      </c>
      <c r="C559" s="41">
        <f>B559/$B$560*100</f>
        <v>61.267605633802816</v>
      </c>
      <c r="D559">
        <f>COUNTIF(Dati!$BN$3:$BN$154,3)</f>
        <v>80</v>
      </c>
      <c r="E559" s="41">
        <f>D559/$D$560*100</f>
        <v>53.691275167785236</v>
      </c>
    </row>
    <row r="560" spans="1:5" ht="15.75">
      <c r="A560" s="36" t="s">
        <v>73</v>
      </c>
      <c r="B560">
        <f>SUM(B557:B559)</f>
        <v>142</v>
      </c>
      <c r="C560">
        <f>SUM(C557:C559)</f>
        <v>100</v>
      </c>
      <c r="D560">
        <f>SUM(D557:D559)</f>
        <v>149</v>
      </c>
      <c r="E560">
        <f>SUM(E557:E559)</f>
        <v>100</v>
      </c>
    </row>
    <row r="561" ht="15.75">
      <c r="A561" s="45"/>
    </row>
    <row r="562" ht="15" customHeight="1">
      <c r="A562" s="48" t="s">
        <v>222</v>
      </c>
    </row>
    <row r="563" spans="1:5" ht="12.75">
      <c r="A563" s="40" t="s">
        <v>181</v>
      </c>
      <c r="B563">
        <f>COUNTIF(Dati!$BM$155:$BM$213,1)</f>
        <v>7</v>
      </c>
      <c r="C563" s="41">
        <f>B563/$B$566*100</f>
        <v>12.5</v>
      </c>
      <c r="D563">
        <f>COUNTIF(Dati!$BN$155:$BN$213,1)</f>
        <v>9</v>
      </c>
      <c r="E563" s="41">
        <f>D563/$D$566*100</f>
        <v>15.254237288135593</v>
      </c>
    </row>
    <row r="564" spans="1:5" ht="12.75">
      <c r="A564" s="40" t="s">
        <v>182</v>
      </c>
      <c r="B564">
        <f>COUNTIF(Dati!$BM$155:$BM$213,2)</f>
        <v>15</v>
      </c>
      <c r="C564" s="41">
        <f>B564/$B$566*100</f>
        <v>26.785714285714285</v>
      </c>
      <c r="D564">
        <f>COUNTIF(Dati!$BN$155:$BN$213,2)</f>
        <v>15</v>
      </c>
      <c r="E564" s="41">
        <f>D564/$D$566*100</f>
        <v>25.423728813559322</v>
      </c>
    </row>
    <row r="565" spans="1:5" ht="12.75">
      <c r="A565" s="40" t="s">
        <v>83</v>
      </c>
      <c r="B565">
        <f>COUNTIF(Dati!$BM$155:$BM$213,3)</f>
        <v>34</v>
      </c>
      <c r="C565" s="41">
        <f>B565/$B$566*100</f>
        <v>60.71428571428571</v>
      </c>
      <c r="D565">
        <f>COUNTIF(Dati!$BN$155:$BN$213,3)</f>
        <v>35</v>
      </c>
      <c r="E565" s="41">
        <f>D565/$D$566*100</f>
        <v>59.32203389830508</v>
      </c>
    </row>
    <row r="566" spans="1:5" ht="15.75">
      <c r="A566" s="36" t="s">
        <v>73</v>
      </c>
      <c r="B566">
        <f>SUM(B563:B565)</f>
        <v>56</v>
      </c>
      <c r="C566">
        <f>SUM(C563:C565)</f>
        <v>100</v>
      </c>
      <c r="D566">
        <f>SUM(D563:D565)</f>
        <v>59</v>
      </c>
      <c r="E566">
        <f>SUM(E563:E565)</f>
        <v>100</v>
      </c>
    </row>
    <row r="567" ht="15.75">
      <c r="A567" s="45"/>
    </row>
    <row r="568" ht="15.75">
      <c r="A568" s="48" t="s">
        <v>223</v>
      </c>
    </row>
    <row r="569" spans="1:5" ht="12.75">
      <c r="A569" s="40" t="s">
        <v>181</v>
      </c>
      <c r="B569">
        <f>COUNTIF(Dati!$BM$214:$BM$247,1)</f>
        <v>3</v>
      </c>
      <c r="C569" s="41">
        <f>B569/$B$572*100</f>
        <v>9.090909090909092</v>
      </c>
      <c r="D569">
        <f>COUNTIF(Dati!$BN$214:$BN$247,1)</f>
        <v>4</v>
      </c>
      <c r="E569" s="41">
        <f>D569/$D$572*100</f>
        <v>11.76470588235294</v>
      </c>
    </row>
    <row r="570" spans="1:5" ht="12.75">
      <c r="A570" s="40" t="s">
        <v>182</v>
      </c>
      <c r="B570">
        <f>COUNTIF(Dati!$BM$214:$BM$247,2)</f>
        <v>9</v>
      </c>
      <c r="C570" s="41">
        <f>B570/$B$572*100</f>
        <v>27.27272727272727</v>
      </c>
      <c r="D570">
        <f>COUNTIF(Dati!$BN$214:$BN$247,2)</f>
        <v>9</v>
      </c>
      <c r="E570" s="41">
        <f>D570/$D$572*100</f>
        <v>26.47058823529412</v>
      </c>
    </row>
    <row r="571" spans="1:5" ht="12.75">
      <c r="A571" s="40" t="s">
        <v>83</v>
      </c>
      <c r="B571">
        <f>COUNTIF(Dati!$BM$214:$BM$247,3)</f>
        <v>21</v>
      </c>
      <c r="C571" s="41">
        <f>B571/$B$572*100</f>
        <v>63.63636363636363</v>
      </c>
      <c r="D571">
        <f>COUNTIF(Dati!$BN$214:$BN$247,3)</f>
        <v>21</v>
      </c>
      <c r="E571" s="41">
        <f>D571/$D$572*100</f>
        <v>61.76470588235294</v>
      </c>
    </row>
    <row r="572" spans="1:5" ht="15.75">
      <c r="A572" s="36" t="s">
        <v>73</v>
      </c>
      <c r="B572">
        <f>SUM(B569:B571)</f>
        <v>33</v>
      </c>
      <c r="C572">
        <f>SUM(C569:C571)</f>
        <v>100</v>
      </c>
      <c r="D572">
        <f>SUM(D569:D571)</f>
        <v>34</v>
      </c>
      <c r="E572">
        <f>SUM(E569:E571)</f>
        <v>100</v>
      </c>
    </row>
    <row r="573" ht="12.75"/>
    <row r="574" spans="1:5" ht="38.25">
      <c r="A574" s="38" t="s">
        <v>183</v>
      </c>
      <c r="B574" s="33" t="s">
        <v>79</v>
      </c>
      <c r="C574" s="43" t="s">
        <v>105</v>
      </c>
      <c r="D574" s="33" t="s">
        <v>224</v>
      </c>
      <c r="E574" s="43" t="s">
        <v>105</v>
      </c>
    </row>
    <row r="575" spans="1:5" ht="12.75">
      <c r="A575" s="40" t="s">
        <v>184</v>
      </c>
      <c r="B575">
        <f>COUNTIF(Dati!$BO$3:$BO$247,1)</f>
        <v>49</v>
      </c>
      <c r="C575" s="41">
        <f>B575/$B$580*100</f>
        <v>43.36283185840708</v>
      </c>
      <c r="D575">
        <f>COUNTIF(Dati!$BP$3:$BP$247,1)</f>
        <v>53</v>
      </c>
      <c r="E575" s="41">
        <f>D575/$D$580*100</f>
        <v>41.40625</v>
      </c>
    </row>
    <row r="576" spans="1:5" ht="12.75">
      <c r="A576" s="40" t="s">
        <v>185</v>
      </c>
      <c r="B576">
        <f>COUNTIF(Dati!$BO$3:$BO$247,2)</f>
        <v>10</v>
      </c>
      <c r="C576" s="41">
        <f>B576/$B$580*100</f>
        <v>8.849557522123893</v>
      </c>
      <c r="D576">
        <f>COUNTIF(Dati!$BP$3:$BP$247,2)</f>
        <v>6</v>
      </c>
      <c r="E576" s="41">
        <f>D576/$D$580*100</f>
        <v>4.6875</v>
      </c>
    </row>
    <row r="577" spans="1:5" ht="25.5">
      <c r="A577" s="40" t="s">
        <v>186</v>
      </c>
      <c r="B577">
        <f>COUNTIF(Dati!$BO$3:$BO$247,3)</f>
        <v>28</v>
      </c>
      <c r="C577" s="41">
        <f>B577/$B$580*100</f>
        <v>24.778761061946902</v>
      </c>
      <c r="D577">
        <f>COUNTIF(Dati!$BP$3:$BP$247,3)</f>
        <v>32</v>
      </c>
      <c r="E577" s="41">
        <f>D577/$D$580*100</f>
        <v>25</v>
      </c>
    </row>
    <row r="578" spans="1:5" ht="25.5">
      <c r="A578" s="40" t="s">
        <v>187</v>
      </c>
      <c r="B578">
        <f>COUNTIF(Dati!$BO$3:$BO$247,4)</f>
        <v>22</v>
      </c>
      <c r="C578" s="41">
        <f>B578/$B$580*100</f>
        <v>19.469026548672566</v>
      </c>
      <c r="D578">
        <f>COUNTIF(Dati!$BP$3:$BP$247,4)</f>
        <v>34</v>
      </c>
      <c r="E578" s="41">
        <f>D578/$D$580*100</f>
        <v>26.5625</v>
      </c>
    </row>
    <row r="579" spans="1:5" ht="12.75">
      <c r="A579" s="40" t="s">
        <v>115</v>
      </c>
      <c r="B579">
        <f>COUNTIF(Dati!$BO$3:$BO$247,5)</f>
        <v>4</v>
      </c>
      <c r="C579" s="41">
        <f>B579/$B$580*100</f>
        <v>3.5398230088495577</v>
      </c>
      <c r="D579">
        <f>COUNTIF(Dati!$BP$3:$BP$247,5)</f>
        <v>3</v>
      </c>
      <c r="E579" s="41">
        <f>D579/$D$580*100</f>
        <v>2.34375</v>
      </c>
    </row>
    <row r="580" spans="1:5" ht="15.75">
      <c r="A580" s="36" t="s">
        <v>73</v>
      </c>
      <c r="B580">
        <f>SUM(B575:B579)</f>
        <v>113</v>
      </c>
      <c r="C580">
        <f>SUM(C575:C579)</f>
        <v>99.99999999999999</v>
      </c>
      <c r="D580">
        <f>SUM(D575:D579)</f>
        <v>128</v>
      </c>
      <c r="E580">
        <f>SUM(E575:E579)</f>
        <v>100</v>
      </c>
    </row>
    <row r="581" ht="15.75">
      <c r="A581" s="45"/>
    </row>
    <row r="582" ht="15.75">
      <c r="A582" s="48" t="s">
        <v>221</v>
      </c>
    </row>
    <row r="583" spans="1:5" ht="12.75">
      <c r="A583" s="40" t="s">
        <v>184</v>
      </c>
      <c r="B583">
        <f>COUNTIF(Dati!$BO$3:$BO$154,1)</f>
        <v>25</v>
      </c>
      <c r="C583" s="41">
        <f>B583/$B$588*100</f>
        <v>33.78378378378378</v>
      </c>
      <c r="D583">
        <f>COUNTIF(Dati!$BP$3:$BP$154,1)</f>
        <v>29</v>
      </c>
      <c r="E583" s="41">
        <f>D583/$D$588*100</f>
        <v>33.72093023255814</v>
      </c>
    </row>
    <row r="584" spans="1:5" ht="12.75">
      <c r="A584" s="40" t="s">
        <v>185</v>
      </c>
      <c r="B584">
        <f>COUNTIF(Dati!$BO$3:$BO$154,2)</f>
        <v>5</v>
      </c>
      <c r="C584" s="41">
        <f>B584/$B$588*100</f>
        <v>6.756756756756757</v>
      </c>
      <c r="D584">
        <f>COUNTIF(Dati!$BP$3:$BP$154,2)</f>
        <v>4</v>
      </c>
      <c r="E584" s="41">
        <f>D584/$D$588*100</f>
        <v>4.651162790697675</v>
      </c>
    </row>
    <row r="585" spans="1:5" ht="25.5">
      <c r="A585" s="40" t="s">
        <v>186</v>
      </c>
      <c r="B585">
        <f>COUNTIF(Dati!$BO$3:$BO$154,3)</f>
        <v>24</v>
      </c>
      <c r="C585" s="41">
        <f>B585/$B$588*100</f>
        <v>32.432432432432435</v>
      </c>
      <c r="D585">
        <f>COUNTIF(Dati!$BP$3:$BP$154,3)</f>
        <v>26</v>
      </c>
      <c r="E585" s="41">
        <f>D585/$D$588*100</f>
        <v>30.23255813953488</v>
      </c>
    </row>
    <row r="586" spans="1:5" ht="25.5">
      <c r="A586" s="40" t="s">
        <v>187</v>
      </c>
      <c r="B586">
        <f>COUNTIF(Dati!$BO$3:$BO$154,4)</f>
        <v>16</v>
      </c>
      <c r="C586" s="41">
        <f>B586/$B$588*100</f>
        <v>21.62162162162162</v>
      </c>
      <c r="D586">
        <f>COUNTIF(Dati!$BP$3:$BP$154,4)</f>
        <v>25</v>
      </c>
      <c r="E586" s="41">
        <f>D586/$D$588*100</f>
        <v>29.069767441860467</v>
      </c>
    </row>
    <row r="587" spans="1:5" ht="12.75">
      <c r="A587" s="40" t="s">
        <v>115</v>
      </c>
      <c r="B587">
        <f>COUNTIF(Dati!$BO$3:$BO$154,5)</f>
        <v>4</v>
      </c>
      <c r="C587" s="41">
        <f>B587/$B$588*100</f>
        <v>5.405405405405405</v>
      </c>
      <c r="D587">
        <f>COUNTIF(Dati!$BP$3:$BP$154,5)</f>
        <v>2</v>
      </c>
      <c r="E587" s="41">
        <f>D587/$D$588*100</f>
        <v>2.3255813953488373</v>
      </c>
    </row>
    <row r="588" spans="1:5" ht="15.75">
      <c r="A588" s="36" t="s">
        <v>73</v>
      </c>
      <c r="B588">
        <f>SUM(B583:B587)</f>
        <v>74</v>
      </c>
      <c r="C588">
        <f>SUM(C583:C587)</f>
        <v>99.99999999999999</v>
      </c>
      <c r="D588">
        <f>SUM(D583:D587)</f>
        <v>86</v>
      </c>
      <c r="E588">
        <f>SUM(E583:E587)</f>
        <v>100</v>
      </c>
    </row>
    <row r="589" ht="15.75">
      <c r="A589" s="45"/>
    </row>
    <row r="590" ht="15" customHeight="1">
      <c r="A590" s="48" t="s">
        <v>222</v>
      </c>
    </row>
    <row r="591" spans="1:5" ht="12.75">
      <c r="A591" s="40" t="s">
        <v>184</v>
      </c>
      <c r="B591">
        <f>COUNTIF(Dati!$BO$155:$BO$213,1)</f>
        <v>15</v>
      </c>
      <c r="C591" s="41">
        <f>B591/$B$596*100</f>
        <v>31.25</v>
      </c>
      <c r="D591">
        <f>COUNTIF(Dati!$BP$155:$BP$213,1)</f>
        <v>15</v>
      </c>
      <c r="E591" s="41">
        <f>D591/$D$596*100</f>
        <v>27.27272727272727</v>
      </c>
    </row>
    <row r="592" spans="1:5" ht="12.75">
      <c r="A592" s="40" t="s">
        <v>185</v>
      </c>
      <c r="B592">
        <f>COUNTIF(Dati!$BO$155:$BO$213,2)</f>
        <v>4</v>
      </c>
      <c r="C592" s="41">
        <f>B592/$B$596*100</f>
        <v>8.333333333333332</v>
      </c>
      <c r="D592">
        <f>COUNTIF(Dati!$BP$155:$BP$247,2)</f>
        <v>2</v>
      </c>
      <c r="E592" s="41">
        <f>D592/$D$596*100</f>
        <v>3.6363636363636362</v>
      </c>
    </row>
    <row r="593" spans="1:5" ht="25.5">
      <c r="A593" s="40" t="s">
        <v>186</v>
      </c>
      <c r="B593">
        <f>COUNTIF(Dati!$BO$15:$BO$213,3)</f>
        <v>26</v>
      </c>
      <c r="C593" s="41">
        <f>B593/$B$596*100</f>
        <v>54.166666666666664</v>
      </c>
      <c r="D593">
        <f>COUNTIF(Dati!$BP$3:$BP$2137,3)</f>
        <v>32</v>
      </c>
      <c r="E593" s="41">
        <f>D593/$D$596*100</f>
        <v>58.18181818181818</v>
      </c>
    </row>
    <row r="594" spans="1:5" ht="25.5">
      <c r="A594" s="40" t="s">
        <v>187</v>
      </c>
      <c r="B594">
        <f>COUNTIF(Dati!$BO$155:$BO$213,4)</f>
        <v>3</v>
      </c>
      <c r="C594" s="41">
        <f>B594/$B$596*100</f>
        <v>6.25</v>
      </c>
      <c r="D594">
        <f>COUNTIF(Dati!$BP$155:$BP$213,4)</f>
        <v>6</v>
      </c>
      <c r="E594" s="41">
        <f>D594/$D$596*100</f>
        <v>10.909090909090908</v>
      </c>
    </row>
    <row r="595" spans="1:5" ht="12.75">
      <c r="A595" s="40" t="s">
        <v>115</v>
      </c>
      <c r="B595">
        <f>COUNTIF(Dati!$BO$155:$BO$213,5)</f>
        <v>0</v>
      </c>
      <c r="C595" s="41">
        <f>B595/$B$596*100</f>
        <v>0</v>
      </c>
      <c r="D595">
        <f>COUNTIF(Dati!$BP$155:$BP$213,5)</f>
        <v>0</v>
      </c>
      <c r="E595" s="41">
        <f>D595/$D$596*100</f>
        <v>0</v>
      </c>
    </row>
    <row r="596" spans="1:5" ht="15.75">
      <c r="A596" s="36" t="s">
        <v>73</v>
      </c>
      <c r="B596">
        <f>SUM(B591:B595)</f>
        <v>48</v>
      </c>
      <c r="C596">
        <f>SUM(C591:C595)</f>
        <v>100</v>
      </c>
      <c r="D596">
        <f>SUM(D591:D595)</f>
        <v>55</v>
      </c>
      <c r="E596">
        <f>SUM(E591:E595)</f>
        <v>100</v>
      </c>
    </row>
    <row r="597" ht="15.75">
      <c r="A597" s="45"/>
    </row>
    <row r="598" ht="15.75">
      <c r="A598" s="48" t="s">
        <v>223</v>
      </c>
    </row>
    <row r="599" spans="1:5" ht="12.75">
      <c r="A599" s="40" t="s">
        <v>184</v>
      </c>
      <c r="B599">
        <f>COUNTIF(Dati!$BO$214:$BO$247,1)</f>
        <v>9</v>
      </c>
      <c r="C599" s="41">
        <f>B599/$B$604*100</f>
        <v>69.23076923076923</v>
      </c>
      <c r="D599">
        <f>COUNTIF(Dati!$BP$214:$BP$247,1)</f>
        <v>9</v>
      </c>
      <c r="E599" s="41">
        <f>D599/$D$604*100</f>
        <v>64.28571428571429</v>
      </c>
    </row>
    <row r="600" spans="1:5" ht="12.75">
      <c r="A600" s="40" t="s">
        <v>185</v>
      </c>
      <c r="B600">
        <f>COUNTIF(Dati!$BO$214:$BO$247,2)</f>
        <v>1</v>
      </c>
      <c r="C600" s="41">
        <f>B600/$B$604*100</f>
        <v>7.6923076923076925</v>
      </c>
      <c r="D600">
        <f>COUNTIF(Dati!$BP$214:$BP$247,2)</f>
        <v>1</v>
      </c>
      <c r="E600" s="41">
        <f>D600/$D$604*100</f>
        <v>7.142857142857142</v>
      </c>
    </row>
    <row r="601" spans="1:5" ht="25.5">
      <c r="A601" s="40" t="s">
        <v>186</v>
      </c>
      <c r="B601">
        <f>COUNTIF(Dati!$BO$214:$BO$247,3)</f>
        <v>0</v>
      </c>
      <c r="C601" s="41">
        <f>B601/$B$604*100</f>
        <v>0</v>
      </c>
      <c r="D601">
        <f>COUNTIF(Dati!$BP$214:$BP$247,3)</f>
        <v>0</v>
      </c>
      <c r="E601" s="41">
        <f>D601/$D$604*100</f>
        <v>0</v>
      </c>
    </row>
    <row r="602" spans="1:5" ht="25.5">
      <c r="A602" s="40" t="s">
        <v>187</v>
      </c>
      <c r="B602">
        <f>COUNTIF(Dati!$BO$214:$BO$247,4)</f>
        <v>3</v>
      </c>
      <c r="C602" s="41">
        <f>B602/$B$604*100</f>
        <v>23.076923076923077</v>
      </c>
      <c r="D602">
        <f>COUNTIF(Dati!$BP$214:$BP$247,4)</f>
        <v>3</v>
      </c>
      <c r="E602" s="41">
        <f>D602/$D$604*100</f>
        <v>21.428571428571427</v>
      </c>
    </row>
    <row r="603" spans="1:5" ht="12.75">
      <c r="A603" s="40" t="s">
        <v>115</v>
      </c>
      <c r="B603">
        <f>COUNTIF(Dati!$BO$214:$BO$247,5)</f>
        <v>0</v>
      </c>
      <c r="C603" s="41">
        <f>B603/$B$604*100</f>
        <v>0</v>
      </c>
      <c r="D603">
        <f>COUNTIF(Dati!$BP$214:$BP$247,5)</f>
        <v>1</v>
      </c>
      <c r="E603" s="41">
        <f>D603/$D$604*100</f>
        <v>7.142857142857142</v>
      </c>
    </row>
    <row r="604" spans="1:5" ht="15.75">
      <c r="A604" s="36" t="s">
        <v>73</v>
      </c>
      <c r="B604">
        <f>SUM(B599:B603)</f>
        <v>13</v>
      </c>
      <c r="C604">
        <f>SUM(C599:C603)</f>
        <v>100</v>
      </c>
      <c r="D604">
        <f>SUM(D599:D603)</f>
        <v>14</v>
      </c>
      <c r="E604">
        <f>SUM(E599:E603)</f>
        <v>100</v>
      </c>
    </row>
    <row r="605" ht="12.75"/>
    <row r="606" spans="1:5" ht="38.25">
      <c r="A606" s="38" t="s">
        <v>188</v>
      </c>
      <c r="B606" s="33" t="s">
        <v>79</v>
      </c>
      <c r="C606" s="43" t="s">
        <v>105</v>
      </c>
      <c r="D606" s="33" t="s">
        <v>224</v>
      </c>
      <c r="E606" s="43" t="s">
        <v>105</v>
      </c>
    </row>
    <row r="607" spans="1:5" ht="12.75">
      <c r="A607" s="40" t="s">
        <v>126</v>
      </c>
      <c r="B607">
        <f>COUNTIF(Dati!$BQ$3:$BQ$247,1)</f>
        <v>91</v>
      </c>
      <c r="C607" s="41">
        <f>B607/$B$610*100</f>
        <v>50.55555555555556</v>
      </c>
      <c r="D607">
        <f>COUNTIF(Dati!$BR$3:$BR$247,1)</f>
        <v>103</v>
      </c>
      <c r="E607" s="41">
        <f>D607/$D$610*100</f>
        <v>54.78723404255319</v>
      </c>
    </row>
    <row r="608" spans="1:5" ht="12.75">
      <c r="A608" s="40" t="s">
        <v>81</v>
      </c>
      <c r="B608">
        <f>COUNTIF(Dati!$BQ$3:$BQ$247,2)</f>
        <v>76</v>
      </c>
      <c r="C608" s="41">
        <f>B608/$B$610*100</f>
        <v>42.22222222222222</v>
      </c>
      <c r="D608">
        <f>COUNTIF(Dati!$BR$3:$BR$247,2)</f>
        <v>76</v>
      </c>
      <c r="E608" s="41">
        <f>D608/$D$610*100</f>
        <v>40.42553191489361</v>
      </c>
    </row>
    <row r="609" spans="1:5" ht="12.75">
      <c r="A609" s="40" t="s">
        <v>83</v>
      </c>
      <c r="B609">
        <f>COUNTIF(Dati!$BQ$3:$BQ$247,3)</f>
        <v>13</v>
      </c>
      <c r="C609" s="41">
        <f>B609/$B$610*100</f>
        <v>7.222222222222221</v>
      </c>
      <c r="D609">
        <f>COUNTIF(Dati!$BR$3:$BR$247,3)</f>
        <v>9</v>
      </c>
      <c r="E609" s="41">
        <f>D609/$D$610*100</f>
        <v>4.787234042553192</v>
      </c>
    </row>
    <row r="610" spans="1:5" ht="16.5" customHeight="1">
      <c r="A610" s="36" t="s">
        <v>73</v>
      </c>
      <c r="B610">
        <f>SUM(B605:B609)</f>
        <v>180</v>
      </c>
      <c r="C610">
        <f>SUM(C605:C609)</f>
        <v>100</v>
      </c>
      <c r="D610">
        <f>SUM(D605:D609)</f>
        <v>188</v>
      </c>
      <c r="E610">
        <f>SUM(E605:E609)</f>
        <v>100</v>
      </c>
    </row>
    <row r="611" ht="15.75">
      <c r="A611" s="45"/>
    </row>
    <row r="612" ht="15.75">
      <c r="A612" s="48" t="s">
        <v>221</v>
      </c>
    </row>
    <row r="613" spans="1:5" ht="12.75">
      <c r="A613" s="40" t="s">
        <v>126</v>
      </c>
      <c r="B613">
        <f>COUNTIF(Dati!$BQ$3:$BQ$154,1)</f>
        <v>52</v>
      </c>
      <c r="C613" s="41">
        <f>B613/$B$616*100</f>
        <v>46.017699115044245</v>
      </c>
      <c r="D613">
        <f>COUNTIF(Dati!$BR$3:$BR$154,1)</f>
        <v>63</v>
      </c>
      <c r="E613" s="41">
        <f>D613/$D$616*100</f>
        <v>53.84615384615385</v>
      </c>
    </row>
    <row r="614" spans="1:5" ht="12.75">
      <c r="A614" s="40" t="s">
        <v>81</v>
      </c>
      <c r="B614">
        <f>COUNTIF(Dati!$BQ$3:$BQ$154,2)</f>
        <v>52</v>
      </c>
      <c r="C614" s="41">
        <f>B614/$B$616*100</f>
        <v>46.017699115044245</v>
      </c>
      <c r="D614">
        <f>COUNTIF(Dati!$BR$3:$BR$154,2)</f>
        <v>49</v>
      </c>
      <c r="E614" s="41">
        <f>D614/$D$616*100</f>
        <v>41.88034188034188</v>
      </c>
    </row>
    <row r="615" spans="1:5" ht="12.75">
      <c r="A615" s="40" t="s">
        <v>83</v>
      </c>
      <c r="B615">
        <f>COUNTIF(Dati!$BQ$3:$BQ$154,3)</f>
        <v>9</v>
      </c>
      <c r="C615" s="41">
        <f>B615/$B$616*100</f>
        <v>7.964601769911504</v>
      </c>
      <c r="D615">
        <f>COUNTIF(Dati!$BR$3:$BR$154,3)</f>
        <v>5</v>
      </c>
      <c r="E615" s="41">
        <f>D615/$D$616*100</f>
        <v>4.273504273504273</v>
      </c>
    </row>
    <row r="616" spans="1:5" ht="15.75">
      <c r="A616" s="36" t="s">
        <v>73</v>
      </c>
      <c r="B616">
        <f>SUM(B611:B615)</f>
        <v>113</v>
      </c>
      <c r="C616">
        <f>SUM(C611:C615)</f>
        <v>100</v>
      </c>
      <c r="D616">
        <f>SUM(D611:D615)</f>
        <v>117</v>
      </c>
      <c r="E616">
        <f>SUM(E611:E615)</f>
        <v>100</v>
      </c>
    </row>
    <row r="617" ht="15.75">
      <c r="A617" s="45"/>
    </row>
    <row r="618" ht="15" customHeight="1">
      <c r="A618" s="48" t="s">
        <v>222</v>
      </c>
    </row>
    <row r="619" spans="1:5" ht="12.75">
      <c r="A619" s="40" t="s">
        <v>126</v>
      </c>
      <c r="B619">
        <f>COUNTIF(Dati!$BQ$155:$BQ$213,1)</f>
        <v>17</v>
      </c>
      <c r="C619" s="41">
        <f>B619/$B$622*100</f>
        <v>51.515151515151516</v>
      </c>
      <c r="D619">
        <f>COUNTIF(Dati!$BR$155:$BR$213,1)</f>
        <v>19</v>
      </c>
      <c r="E619" s="41">
        <f>D619/$D$622*100</f>
        <v>51.35135135135135</v>
      </c>
    </row>
    <row r="620" spans="1:5" ht="12.75">
      <c r="A620" s="40" t="s">
        <v>81</v>
      </c>
      <c r="B620">
        <f>COUNTIF(Dati!$BQ$155:$BQ$213,2)</f>
        <v>14</v>
      </c>
      <c r="C620" s="41">
        <f>B620/$B$622*100</f>
        <v>42.42424242424242</v>
      </c>
      <c r="D620">
        <f>COUNTIF(Dati!$BR$155:$BR$213,2)</f>
        <v>16</v>
      </c>
      <c r="E620" s="41">
        <f>D620/$D$622*100</f>
        <v>43.24324324324324</v>
      </c>
    </row>
    <row r="621" spans="1:5" ht="12.75">
      <c r="A621" s="40" t="s">
        <v>83</v>
      </c>
      <c r="B621">
        <f>COUNTIF(Dati!$BQ$155:$BQ$213,3)</f>
        <v>2</v>
      </c>
      <c r="C621" s="41">
        <f>B621/$B$622*100</f>
        <v>6.0606060606060606</v>
      </c>
      <c r="D621">
        <f>COUNTIF(Dati!$BR$155:$BR$213,3)</f>
        <v>2</v>
      </c>
      <c r="E621" s="41">
        <f>D621/$D$622*100</f>
        <v>5.405405405405405</v>
      </c>
    </row>
    <row r="622" spans="1:5" ht="15.75">
      <c r="A622" s="36" t="s">
        <v>73</v>
      </c>
      <c r="B622">
        <f>SUM(B617:B621)</f>
        <v>33</v>
      </c>
      <c r="C622">
        <f>SUM(C617:C621)</f>
        <v>100</v>
      </c>
      <c r="D622">
        <f>SUM(D617:D621)</f>
        <v>37</v>
      </c>
      <c r="E622">
        <f>SUM(E617:E621)</f>
        <v>99.99999999999999</v>
      </c>
    </row>
    <row r="623" ht="15.75">
      <c r="A623" s="45"/>
    </row>
    <row r="624" ht="15.75">
      <c r="A624" s="48" t="s">
        <v>223</v>
      </c>
    </row>
    <row r="625" spans="1:5" ht="12.75">
      <c r="A625" s="40" t="s">
        <v>126</v>
      </c>
      <c r="B625">
        <f>COUNTIF(Dati!$BQ$247:$BQ$314,1)</f>
        <v>0</v>
      </c>
      <c r="C625" s="41">
        <f>B625/$B$628*100</f>
        <v>0</v>
      </c>
      <c r="D625">
        <f>COUNTIF(Dati!$BR$214:$BR$247,1)</f>
        <v>21</v>
      </c>
      <c r="E625" s="41">
        <f>D625/$D$628*100</f>
        <v>61.76470588235294</v>
      </c>
    </row>
    <row r="626" spans="1:5" ht="12.75">
      <c r="A626" s="40" t="s">
        <v>81</v>
      </c>
      <c r="B626">
        <f>COUNTIF(Dati!$BQ$214:$BQ$247,2)</f>
        <v>10</v>
      </c>
      <c r="C626" s="41">
        <f>B626/$B$628*100</f>
        <v>83.33333333333334</v>
      </c>
      <c r="D626">
        <f>COUNTIF(Dati!$BR$214:$BR$247,2)</f>
        <v>11</v>
      </c>
      <c r="E626" s="41">
        <f>D626/$D$628*100</f>
        <v>32.35294117647059</v>
      </c>
    </row>
    <row r="627" spans="1:5" ht="12.75">
      <c r="A627" s="40" t="s">
        <v>83</v>
      </c>
      <c r="B627">
        <f>COUNTIF(Dati!$BQ$214:$BQ$247,3)</f>
        <v>2</v>
      </c>
      <c r="C627" s="41">
        <f>B627/$B$628*100</f>
        <v>16.666666666666664</v>
      </c>
      <c r="D627">
        <f>COUNTIF(Dati!$BR$214:$BR$247,3)</f>
        <v>2</v>
      </c>
      <c r="E627" s="41">
        <f>D627/$D$628*100</f>
        <v>5.88235294117647</v>
      </c>
    </row>
    <row r="628" spans="1:5" ht="15.75">
      <c r="A628" s="36" t="s">
        <v>73</v>
      </c>
      <c r="B628">
        <f>SUM(B623:B627)</f>
        <v>12</v>
      </c>
      <c r="C628">
        <f>SUM(C623:C627)</f>
        <v>100</v>
      </c>
      <c r="D628">
        <f>SUM(D623:D627)</f>
        <v>34</v>
      </c>
      <c r="E628">
        <f>SUM(E623:E627)</f>
        <v>100</v>
      </c>
    </row>
    <row r="629" ht="12.75"/>
    <row r="630" spans="1:5" ht="51">
      <c r="A630" s="38" t="s">
        <v>189</v>
      </c>
      <c r="B630" s="33"/>
      <c r="C630" s="43"/>
      <c r="D630" s="33"/>
      <c r="E630" s="43"/>
    </row>
    <row r="631" ht="12.75"/>
    <row r="632" ht="12.75">
      <c r="A632" s="40" t="s">
        <v>169</v>
      </c>
    </row>
    <row r="633" ht="12.75"/>
    <row r="634" spans="1:3" ht="51">
      <c r="A634" s="38" t="s">
        <v>190</v>
      </c>
      <c r="B634" s="43" t="s">
        <v>106</v>
      </c>
      <c r="C634" s="43" t="s">
        <v>105</v>
      </c>
    </row>
    <row r="635" spans="1:3" ht="12.75">
      <c r="A635" s="40" t="s">
        <v>80</v>
      </c>
      <c r="B635">
        <f>COUNTIF(Dati!$BU$3:$BU$247,1)</f>
        <v>152</v>
      </c>
      <c r="C635" s="41">
        <f>B635/$B$639*100</f>
        <v>62.295081967213115</v>
      </c>
    </row>
    <row r="636" spans="1:3" ht="12.75">
      <c r="A636" s="40" t="s">
        <v>191</v>
      </c>
      <c r="B636">
        <f>COUNTIF(Dati!$BU$3:$BU$247,2)</f>
        <v>73</v>
      </c>
      <c r="C636" s="41">
        <f>B636/$B$639*100</f>
        <v>29.918032786885245</v>
      </c>
    </row>
    <row r="637" spans="1:3" ht="12.75">
      <c r="A637" s="40" t="s">
        <v>192</v>
      </c>
      <c r="B637">
        <f>COUNTIF(Dati!$BU$3:$BU$247,3)</f>
        <v>12</v>
      </c>
      <c r="C637" s="41">
        <f>B637/$B$639*100</f>
        <v>4.918032786885246</v>
      </c>
    </row>
    <row r="638" spans="1:3" ht="12.75">
      <c r="A638" s="40" t="s">
        <v>82</v>
      </c>
      <c r="B638">
        <f>COUNTIF(Dati!$BU$3:$BU$247,4)</f>
        <v>7</v>
      </c>
      <c r="C638" s="41">
        <f>B638/$B$639*100</f>
        <v>2.8688524590163933</v>
      </c>
    </row>
    <row r="639" spans="1:3" ht="15.75">
      <c r="A639" s="36" t="s">
        <v>73</v>
      </c>
      <c r="B639">
        <f>SUM(B635:B638)</f>
        <v>244</v>
      </c>
      <c r="C639">
        <f>SUM(C635:C638)</f>
        <v>100</v>
      </c>
    </row>
    <row r="640" ht="15.75">
      <c r="A640" s="45"/>
    </row>
    <row r="641" ht="15.75">
      <c r="A641" s="48" t="s">
        <v>221</v>
      </c>
    </row>
    <row r="642" spans="1:3" ht="12.75">
      <c r="A642" s="40" t="s">
        <v>80</v>
      </c>
      <c r="B642">
        <f>COUNTIF(Dati!$BU$3:$BU$154,1)</f>
        <v>91</v>
      </c>
      <c r="C642" s="41">
        <f>B642/$B$646*100</f>
        <v>60.264900662251655</v>
      </c>
    </row>
    <row r="643" spans="1:3" ht="12.75">
      <c r="A643" s="40" t="s">
        <v>191</v>
      </c>
      <c r="B643">
        <f>COUNTIF(Dati!$BU$3:$BU$154,2)</f>
        <v>48</v>
      </c>
      <c r="C643" s="41">
        <f>B643/$B$646*100</f>
        <v>31.788079470198678</v>
      </c>
    </row>
    <row r="644" spans="1:3" ht="12.75">
      <c r="A644" s="40" t="s">
        <v>192</v>
      </c>
      <c r="B644">
        <f>COUNTIF(Dati!$BU$3:$BU$154,3)</f>
        <v>9</v>
      </c>
      <c r="C644" s="41">
        <f>B644/$B$646*100</f>
        <v>5.960264900662252</v>
      </c>
    </row>
    <row r="645" spans="1:3" ht="12.75">
      <c r="A645" s="40" t="s">
        <v>82</v>
      </c>
      <c r="B645">
        <f>COUNTIF(Dati!$BU$3:$BU$154,4)</f>
        <v>3</v>
      </c>
      <c r="C645" s="41">
        <f>B645/$B$646*100</f>
        <v>1.9867549668874174</v>
      </c>
    </row>
    <row r="646" spans="1:3" ht="15.75">
      <c r="A646" s="36" t="s">
        <v>73</v>
      </c>
      <c r="B646">
        <f>SUM(B642:B645)</f>
        <v>151</v>
      </c>
      <c r="C646">
        <f>SUM(C642:C645)</f>
        <v>100</v>
      </c>
    </row>
    <row r="647" ht="15.75">
      <c r="A647" s="45"/>
    </row>
    <row r="648" ht="15" customHeight="1">
      <c r="A648" s="48" t="s">
        <v>222</v>
      </c>
    </row>
    <row r="649" spans="1:3" ht="12.75">
      <c r="A649" s="40" t="s">
        <v>80</v>
      </c>
      <c r="B649">
        <f>COUNTIF(Dati!$BU$155:$BU$213,1)</f>
        <v>36</v>
      </c>
      <c r="C649" s="41">
        <f>B649/$B$653*100</f>
        <v>61.016949152542374</v>
      </c>
    </row>
    <row r="650" spans="1:3" ht="12.75">
      <c r="A650" s="40" t="s">
        <v>191</v>
      </c>
      <c r="B650">
        <f>COUNTIF(Dati!$BU$155:$BU$213,2)</f>
        <v>17</v>
      </c>
      <c r="C650" s="41">
        <f>B650/$B$653*100</f>
        <v>28.8135593220339</v>
      </c>
    </row>
    <row r="651" spans="1:3" ht="12.75">
      <c r="A651" s="40" t="s">
        <v>192</v>
      </c>
      <c r="B651">
        <f>COUNTIF(Dati!$BU$155:$BU$213,3)</f>
        <v>2</v>
      </c>
      <c r="C651" s="41">
        <f>B651/$B$653*100</f>
        <v>3.389830508474576</v>
      </c>
    </row>
    <row r="652" spans="1:3" ht="12.75">
      <c r="A652" s="40" t="s">
        <v>82</v>
      </c>
      <c r="B652">
        <f>COUNTIF(Dati!$BU$155:$BU$213,4)</f>
        <v>4</v>
      </c>
      <c r="C652" s="41">
        <f>B652/$B$653*100</f>
        <v>6.779661016949152</v>
      </c>
    </row>
    <row r="653" spans="1:3" ht="15.75">
      <c r="A653" s="36" t="s">
        <v>73</v>
      </c>
      <c r="B653">
        <f>SUM(B649:B652)</f>
        <v>59</v>
      </c>
      <c r="C653">
        <f>SUM(C649:C652)</f>
        <v>100</v>
      </c>
    </row>
    <row r="654" ht="15.75">
      <c r="A654" s="45"/>
    </row>
    <row r="655" ht="15.75">
      <c r="A655" s="48" t="s">
        <v>223</v>
      </c>
    </row>
    <row r="656" spans="1:3" ht="12.75">
      <c r="A656" s="40" t="s">
        <v>80</v>
      </c>
      <c r="B656">
        <f>COUNTIF(Dati!$BU$214:$BU$247,1)</f>
        <v>25</v>
      </c>
      <c r="C656" s="41">
        <f>B656/$B$660*100</f>
        <v>73.52941176470588</v>
      </c>
    </row>
    <row r="657" spans="1:3" ht="12.75">
      <c r="A657" s="40" t="s">
        <v>191</v>
      </c>
      <c r="B657">
        <f>COUNTIF(Dati!$BU$214:$BU$247,2)</f>
        <v>8</v>
      </c>
      <c r="C657" s="41">
        <f>B657/$B$660*100</f>
        <v>23.52941176470588</v>
      </c>
    </row>
    <row r="658" spans="1:3" ht="12.75">
      <c r="A658" s="40" t="s">
        <v>192</v>
      </c>
      <c r="B658">
        <f>COUNTIF(Dati!$BU$214:$BU$247,3)</f>
        <v>1</v>
      </c>
      <c r="C658" s="41">
        <f>B658/$B$660*100</f>
        <v>2.941176470588235</v>
      </c>
    </row>
    <row r="659" spans="1:3" ht="12.75">
      <c r="A659" s="40" t="s">
        <v>82</v>
      </c>
      <c r="B659">
        <f>COUNTIF(Dati!$BU$214:$BU$247,4)</f>
        <v>0</v>
      </c>
      <c r="C659" s="41">
        <f>B659/$B$660*100</f>
        <v>0</v>
      </c>
    </row>
    <row r="660" spans="1:3" ht="15.75">
      <c r="A660" s="36" t="s">
        <v>73</v>
      </c>
      <c r="B660">
        <f>SUM(B656:B659)</f>
        <v>34</v>
      </c>
      <c r="C660">
        <f>SUM(C656:C659)</f>
        <v>100</v>
      </c>
    </row>
    <row r="661" ht="12.75"/>
    <row r="662" spans="1:3" ht="12.75">
      <c r="A662" s="38" t="s">
        <v>193</v>
      </c>
      <c r="B662" s="43" t="s">
        <v>106</v>
      </c>
      <c r="C662" s="43" t="s">
        <v>105</v>
      </c>
    </row>
    <row r="663" spans="1:3" ht="12.75">
      <c r="A663" s="40" t="s">
        <v>194</v>
      </c>
      <c r="B663">
        <f>COUNTIF(Dati!$BV$3:$BV$247,1)</f>
        <v>213</v>
      </c>
      <c r="C663" s="41">
        <f>B663/$B$666*100</f>
        <v>86.93877551020408</v>
      </c>
    </row>
    <row r="664" spans="1:3" ht="12.75">
      <c r="A664" s="40" t="s">
        <v>195</v>
      </c>
      <c r="B664">
        <f>COUNTIF(Dati!$BV$3:$BV$247,2)</f>
        <v>31</v>
      </c>
      <c r="C664" s="41">
        <f>B664/$B$666*100</f>
        <v>12.653061224489795</v>
      </c>
    </row>
    <row r="665" spans="1:3" ht="12.75">
      <c r="A665" s="40" t="s">
        <v>196</v>
      </c>
      <c r="B665">
        <f>COUNTIF(Dati!$BV$3:$BV$247,3)</f>
        <v>1</v>
      </c>
      <c r="C665" s="41">
        <f>B665/$B$666*100</f>
        <v>0.40816326530612246</v>
      </c>
    </row>
    <row r="666" spans="1:3" ht="15.75">
      <c r="A666" s="36" t="s">
        <v>73</v>
      </c>
      <c r="B666">
        <f>SUM(B662:B665)</f>
        <v>245</v>
      </c>
      <c r="C666">
        <f>SUM(C662:C665)</f>
        <v>100</v>
      </c>
    </row>
    <row r="667" ht="12.75"/>
    <row r="668" spans="1:3" ht="12.75">
      <c r="A668" s="38" t="s">
        <v>197</v>
      </c>
      <c r="B668" s="43" t="s">
        <v>106</v>
      </c>
      <c r="C668" s="43" t="s">
        <v>105</v>
      </c>
    </row>
    <row r="669" spans="1:3" ht="12.75">
      <c r="A669" s="40" t="s">
        <v>198</v>
      </c>
      <c r="B669">
        <f>COUNTIF(Dati!$BW$3:$BW$247,1)</f>
        <v>91</v>
      </c>
      <c r="C669" s="41">
        <f>B669/$B$673*100</f>
        <v>37.142857142857146</v>
      </c>
    </row>
    <row r="670" spans="1:3" ht="12.75">
      <c r="A670" s="40" t="s">
        <v>199</v>
      </c>
      <c r="B670">
        <f>COUNTIF(Dati!$BW$3:$BW$247,2)</f>
        <v>135</v>
      </c>
      <c r="C670" s="41">
        <f>B670/$B$673*100</f>
        <v>55.10204081632652</v>
      </c>
    </row>
    <row r="671" spans="1:3" ht="12.75">
      <c r="A671" s="40" t="s">
        <v>200</v>
      </c>
      <c r="B671">
        <f>COUNTIF(Dati!$BW$3:$BW$247,3)</f>
        <v>11</v>
      </c>
      <c r="C671" s="41">
        <f>B671/$B$673*100</f>
        <v>4.489795918367347</v>
      </c>
    </row>
    <row r="672" spans="1:3" ht="12.75">
      <c r="A672" s="40" t="s">
        <v>201</v>
      </c>
      <c r="B672">
        <f>COUNTIF(Dati!$BW$3:$BW$247,4)</f>
        <v>8</v>
      </c>
      <c r="C672" s="41">
        <f>B672/$B$673*100</f>
        <v>3.2653061224489797</v>
      </c>
    </row>
    <row r="673" spans="1:3" ht="15.75">
      <c r="A673" s="36" t="s">
        <v>73</v>
      </c>
      <c r="B673">
        <f>SUM(B669:B672)</f>
        <v>245</v>
      </c>
      <c r="C673">
        <f>SUM(C669:C672)</f>
        <v>100</v>
      </c>
    </row>
    <row r="674" ht="12.75"/>
    <row r="675" spans="1:3" ht="12.75">
      <c r="A675" s="38" t="s">
        <v>202</v>
      </c>
      <c r="B675" s="43" t="s">
        <v>106</v>
      </c>
      <c r="C675" s="43" t="s">
        <v>105</v>
      </c>
    </row>
    <row r="676" spans="1:3" ht="12.75">
      <c r="A676" s="40" t="s">
        <v>203</v>
      </c>
      <c r="B676">
        <f>COUNTIF(Dati!$BX$3:$BX$247,1)</f>
        <v>0</v>
      </c>
      <c r="C676" s="41">
        <f>B676/$B$681*100</f>
        <v>0</v>
      </c>
    </row>
    <row r="677" spans="1:3" ht="12.75">
      <c r="A677" s="40" t="s">
        <v>204</v>
      </c>
      <c r="B677">
        <f>COUNTIF(Dati!$BX$3:$BX$247,2)</f>
        <v>2</v>
      </c>
      <c r="C677" s="41">
        <f>B677/$B$681*100</f>
        <v>0.8163265306122449</v>
      </c>
    </row>
    <row r="678" spans="1:3" ht="12.75">
      <c r="A678" s="40" t="s">
        <v>205</v>
      </c>
      <c r="B678">
        <f>COUNTIF(Dati!$BX$3:$BX$247,3)</f>
        <v>31</v>
      </c>
      <c r="C678" s="41">
        <f>B678/$B$681*100</f>
        <v>12.653061224489795</v>
      </c>
    </row>
    <row r="679" spans="1:3" ht="12.75">
      <c r="A679" s="40" t="s">
        <v>206</v>
      </c>
      <c r="B679">
        <f>COUNTIF(Dati!$BX$3:$BX$247,4)</f>
        <v>52</v>
      </c>
      <c r="C679" s="41">
        <f>B679/$B$681*100</f>
        <v>21.224489795918366</v>
      </c>
    </row>
    <row r="680" spans="1:3" ht="12.75">
      <c r="A680" s="40" t="s">
        <v>207</v>
      </c>
      <c r="B680">
        <f>COUNTIF(Dati!$BX$3:$BX$247,5)</f>
        <v>160</v>
      </c>
      <c r="C680" s="41">
        <f>B680/$B$681*100</f>
        <v>65.3061224489796</v>
      </c>
    </row>
    <row r="681" spans="1:3" ht="15.75">
      <c r="A681" s="36" t="s">
        <v>73</v>
      </c>
      <c r="B681">
        <f>SUM(B677:B680)</f>
        <v>245</v>
      </c>
      <c r="C681">
        <f>SUM(C677:C680)</f>
        <v>100</v>
      </c>
    </row>
    <row r="682" ht="12.75"/>
    <row r="683" spans="1:3" ht="12.75">
      <c r="A683" s="38" t="s">
        <v>208</v>
      </c>
      <c r="B683" s="43" t="s">
        <v>106</v>
      </c>
      <c r="C683" s="43" t="s">
        <v>105</v>
      </c>
    </row>
    <row r="684" spans="1:3" ht="12.75">
      <c r="A684" s="40" t="s">
        <v>126</v>
      </c>
      <c r="B684">
        <f>COUNTIF(Dati!$BY$3:$BY$247,1)</f>
        <v>221</v>
      </c>
      <c r="C684" s="41">
        <f>B684/$B$686*100</f>
        <v>90.57377049180327</v>
      </c>
    </row>
    <row r="685" spans="1:3" ht="12.75">
      <c r="A685" s="40" t="s">
        <v>83</v>
      </c>
      <c r="B685">
        <f>COUNTIF(Dati!$BY$3:$BY$247,2)</f>
        <v>23</v>
      </c>
      <c r="C685" s="41">
        <f>B685/$B$686*100</f>
        <v>9.426229508196721</v>
      </c>
    </row>
    <row r="686" spans="1:3" ht="15.75">
      <c r="A686" s="36" t="s">
        <v>73</v>
      </c>
      <c r="B686">
        <f>SUM(B682:B685)</f>
        <v>244</v>
      </c>
      <c r="C686">
        <f>SUM(C682:C685)</f>
        <v>100</v>
      </c>
    </row>
    <row r="687" ht="12.75"/>
    <row r="688" spans="1:3" ht="12.75">
      <c r="A688" s="38" t="s">
        <v>209</v>
      </c>
      <c r="B688" s="43" t="s">
        <v>106</v>
      </c>
      <c r="C688" s="43" t="s">
        <v>105</v>
      </c>
    </row>
    <row r="689" spans="1:3" ht="12.75">
      <c r="A689" s="40" t="s">
        <v>210</v>
      </c>
      <c r="B689">
        <f>COUNTIF(Dati!$BZ$3:$BZ$247,1)</f>
        <v>46</v>
      </c>
      <c r="C689" s="41">
        <f>B689/$B$691*100</f>
        <v>20.72072072072072</v>
      </c>
    </row>
    <row r="690" spans="1:3" ht="12.75">
      <c r="A690" s="40" t="s">
        <v>211</v>
      </c>
      <c r="B690">
        <f>COUNTIF(Dati!$BZ$3:$BZ$247,2)</f>
        <v>176</v>
      </c>
      <c r="C690" s="41">
        <f>B690/$B$691*100</f>
        <v>79.27927927927928</v>
      </c>
    </row>
    <row r="691" spans="1:3" ht="15.75">
      <c r="A691" s="36" t="s">
        <v>73</v>
      </c>
      <c r="B691">
        <f>SUM(B687:B690)</f>
        <v>222</v>
      </c>
      <c r="C691">
        <f>SUM(C687:C690)</f>
        <v>100</v>
      </c>
    </row>
    <row r="692" ht="12.75"/>
    <row r="693" spans="1:3" ht="12.75">
      <c r="A693" s="38" t="s">
        <v>212</v>
      </c>
      <c r="B693" s="43" t="s">
        <v>106</v>
      </c>
      <c r="C693" s="43" t="s">
        <v>105</v>
      </c>
    </row>
    <row r="694" spans="1:3" ht="12.75">
      <c r="A694" s="40" t="s">
        <v>213</v>
      </c>
      <c r="B694">
        <f>COUNTIF(Dati!$CA$3:$CA$247,1)</f>
        <v>11</v>
      </c>
      <c r="C694" s="41">
        <f>B694/$B$703*100</f>
        <v>4.97737556561086</v>
      </c>
    </row>
    <row r="695" spans="1:3" ht="12.75">
      <c r="A695" s="40" t="s">
        <v>214</v>
      </c>
      <c r="B695">
        <f>COUNTIF(Dati!$CA$3:$CA$247,2)</f>
        <v>4</v>
      </c>
      <c r="C695" s="41">
        <f aca="true" t="shared" si="31" ref="C695:C702">B695/$B$703*100</f>
        <v>1.809954751131222</v>
      </c>
    </row>
    <row r="696" spans="1:3" ht="12.75">
      <c r="A696" s="40" t="s">
        <v>215</v>
      </c>
      <c r="B696">
        <f>COUNTIF(Dati!$CA$3:$CA$247,3)</f>
        <v>27</v>
      </c>
      <c r="C696" s="41">
        <f t="shared" si="31"/>
        <v>12.217194570135746</v>
      </c>
    </row>
    <row r="697" spans="1:3" ht="12.75">
      <c r="A697" s="40" t="s">
        <v>216</v>
      </c>
      <c r="B697">
        <f>COUNTIF(Dati!$CA$3:$CA$247,4)</f>
        <v>17</v>
      </c>
      <c r="C697" s="41">
        <f t="shared" si="31"/>
        <v>7.6923076923076925</v>
      </c>
    </row>
    <row r="698" spans="1:3" ht="12.75">
      <c r="A698" s="40" t="s">
        <v>217</v>
      </c>
      <c r="B698">
        <f>COUNTIF(Dati!$CA$3:$CA$247,5)</f>
        <v>19</v>
      </c>
      <c r="C698" s="41">
        <f t="shared" si="31"/>
        <v>8.597285067873303</v>
      </c>
    </row>
    <row r="699" spans="1:3" ht="12.75">
      <c r="A699" s="40" t="s">
        <v>218</v>
      </c>
      <c r="B699">
        <f>COUNTIF(Dati!$CA$3:$CA$247,6)</f>
        <v>81</v>
      </c>
      <c r="C699" s="41">
        <f t="shared" si="31"/>
        <v>36.65158371040724</v>
      </c>
    </row>
    <row r="700" spans="1:3" ht="12.75">
      <c r="A700" s="40" t="s">
        <v>219</v>
      </c>
      <c r="B700">
        <f>COUNTIF(Dati!$CA$3:$CA$247,7)</f>
        <v>30</v>
      </c>
      <c r="C700" s="41">
        <f t="shared" si="31"/>
        <v>13.574660633484163</v>
      </c>
    </row>
    <row r="701" spans="1:3" ht="12.75">
      <c r="A701" s="40" t="s">
        <v>220</v>
      </c>
      <c r="B701">
        <f>COUNTIF(Dati!$CA$3:$CA$247,8)</f>
        <v>7</v>
      </c>
      <c r="C701" s="41">
        <f t="shared" si="31"/>
        <v>3.167420814479638</v>
      </c>
    </row>
    <row r="702" spans="1:3" ht="12.75">
      <c r="A702" s="40" t="s">
        <v>225</v>
      </c>
      <c r="B702">
        <f>COUNTIF(Dati!$CA$3:$CA$247,9)</f>
        <v>25</v>
      </c>
      <c r="C702" s="41">
        <f t="shared" si="31"/>
        <v>11.312217194570136</v>
      </c>
    </row>
    <row r="703" spans="1:3" ht="15.75">
      <c r="A703" s="36" t="s">
        <v>73</v>
      </c>
      <c r="B703">
        <f>SUM(B694:B702)</f>
        <v>221</v>
      </c>
      <c r="C703" s="41">
        <f>SUM(C694:C702)</f>
        <v>100</v>
      </c>
    </row>
    <row r="704" ht="12.75"/>
    <row r="705" ht="12.75"/>
    <row r="706" ht="12.75"/>
    <row r="707" ht="12.75"/>
    <row r="708" ht="12.75"/>
    <row r="709" ht="12.75"/>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MikroKods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ilu</dc:creator>
  <cp:keywords/>
  <dc:description/>
  <cp:lastModifiedBy>Administrators</cp:lastModifiedBy>
  <dcterms:created xsi:type="dcterms:W3CDTF">2007-10-31T08:19:27Z</dcterms:created>
  <dcterms:modified xsi:type="dcterms:W3CDTF">2007-12-09T21:40:11Z</dcterms:modified>
  <cp:category/>
  <cp:version/>
  <cp:contentType/>
  <cp:contentStatus/>
</cp:coreProperties>
</file>