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lrts-my.sharepoint.com/personal/lozola03_ts_gov_lv/Documents/Covid ziņojums/aktuālā situācija (ziņošanai 2021 decembrī)/"/>
    </mc:Choice>
  </mc:AlternateContent>
  <xr:revisionPtr revIDLastSave="38" documentId="8_{21C0A96E-CDCB-42A2-963D-29A33CAB6E5A}" xr6:coauthVersionLast="47" xr6:coauthVersionMax="47" xr10:uidLastSave="{33311AFD-41EE-4095-A875-C90F1421EAFF}"/>
  <bookViews>
    <workbookView xWindow="-108" yWindow="-108" windowWidth="23256" windowHeight="12576" xr2:uid="{25347A60-F1EF-48E7-B77A-1A4ACF8C417D}"/>
  </bookViews>
  <sheets>
    <sheet name="JP MNP pēc darbības jomā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B47" i="1"/>
  <c r="B33" i="1"/>
  <c r="B22" i="1"/>
  <c r="J209" i="1" l="1"/>
  <c r="K205" i="1" s="1"/>
  <c r="L208" i="1"/>
  <c r="H208" i="1"/>
  <c r="F208" i="1"/>
  <c r="D208" i="1"/>
  <c r="L207" i="1"/>
  <c r="H207" i="1"/>
  <c r="F207" i="1"/>
  <c r="D207" i="1"/>
  <c r="L206" i="1"/>
  <c r="H206" i="1"/>
  <c r="F206" i="1"/>
  <c r="D206" i="1"/>
  <c r="L205" i="1"/>
  <c r="H205" i="1"/>
  <c r="F205" i="1"/>
  <c r="D205" i="1"/>
  <c r="L204" i="1"/>
  <c r="H204" i="1"/>
  <c r="F204" i="1"/>
  <c r="D204" i="1"/>
  <c r="L203" i="1"/>
  <c r="H203" i="1"/>
  <c r="F203" i="1"/>
  <c r="D203" i="1"/>
  <c r="L202" i="1"/>
  <c r="H202" i="1"/>
  <c r="F202" i="1"/>
  <c r="D202" i="1"/>
  <c r="L201" i="1"/>
  <c r="H201" i="1"/>
  <c r="F201" i="1"/>
  <c r="D201" i="1"/>
  <c r="L200" i="1"/>
  <c r="H200" i="1"/>
  <c r="F200" i="1"/>
  <c r="D200" i="1"/>
  <c r="L199" i="1"/>
  <c r="H199" i="1"/>
  <c r="F199" i="1"/>
  <c r="D199" i="1"/>
  <c r="L198" i="1"/>
  <c r="H198" i="1"/>
  <c r="F198" i="1"/>
  <c r="D198" i="1"/>
  <c r="L197" i="1"/>
  <c r="H197" i="1"/>
  <c r="F197" i="1"/>
  <c r="D197" i="1"/>
  <c r="L196" i="1"/>
  <c r="H196" i="1"/>
  <c r="F196" i="1"/>
  <c r="D196" i="1"/>
  <c r="L195" i="1"/>
  <c r="H195" i="1"/>
  <c r="F195" i="1"/>
  <c r="D195" i="1"/>
  <c r="L194" i="1"/>
  <c r="H194" i="1"/>
  <c r="F194" i="1"/>
  <c r="D194" i="1"/>
  <c r="L193" i="1"/>
  <c r="H193" i="1"/>
  <c r="F193" i="1"/>
  <c r="D193" i="1"/>
  <c r="L192" i="1"/>
  <c r="H192" i="1"/>
  <c r="F192" i="1"/>
  <c r="D192" i="1"/>
  <c r="L191" i="1"/>
  <c r="H191" i="1"/>
  <c r="F191" i="1"/>
  <c r="D191" i="1"/>
  <c r="L190" i="1"/>
  <c r="H190" i="1"/>
  <c r="F190" i="1"/>
  <c r="D190" i="1"/>
  <c r="L189" i="1"/>
  <c r="H189" i="1"/>
  <c r="F189" i="1"/>
  <c r="D189" i="1"/>
  <c r="L188" i="1"/>
  <c r="H188" i="1"/>
  <c r="F188" i="1"/>
  <c r="D188" i="1"/>
  <c r="L187" i="1"/>
  <c r="H187" i="1"/>
  <c r="F187" i="1"/>
  <c r="D187" i="1"/>
  <c r="L186" i="1"/>
  <c r="H186" i="1"/>
  <c r="F186" i="1"/>
  <c r="D186" i="1"/>
  <c r="L185" i="1"/>
  <c r="H185" i="1"/>
  <c r="F185" i="1"/>
  <c r="D185" i="1"/>
  <c r="L184" i="1"/>
  <c r="H184" i="1"/>
  <c r="F184" i="1"/>
  <c r="D184" i="1"/>
  <c r="L183" i="1"/>
  <c r="H183" i="1"/>
  <c r="F183" i="1"/>
  <c r="D183" i="1"/>
  <c r="L182" i="1"/>
  <c r="H182" i="1"/>
  <c r="F182" i="1"/>
  <c r="D182" i="1"/>
  <c r="L181" i="1"/>
  <c r="H181" i="1"/>
  <c r="F181" i="1"/>
  <c r="D181" i="1"/>
  <c r="L180" i="1"/>
  <c r="H180" i="1"/>
  <c r="F180" i="1"/>
  <c r="D180" i="1"/>
  <c r="L179" i="1"/>
  <c r="H179" i="1"/>
  <c r="F179" i="1"/>
  <c r="D179" i="1"/>
  <c r="L178" i="1"/>
  <c r="H178" i="1"/>
  <c r="F178" i="1"/>
  <c r="D178" i="1"/>
  <c r="L177" i="1"/>
  <c r="H177" i="1"/>
  <c r="F177" i="1"/>
  <c r="D177" i="1"/>
  <c r="L176" i="1"/>
  <c r="H176" i="1"/>
  <c r="F176" i="1"/>
  <c r="D176" i="1"/>
  <c r="L175" i="1"/>
  <c r="H175" i="1"/>
  <c r="F175" i="1"/>
  <c r="D175" i="1"/>
  <c r="L174" i="1"/>
  <c r="H174" i="1"/>
  <c r="F174" i="1"/>
  <c r="D174" i="1"/>
  <c r="L173" i="1"/>
  <c r="H173" i="1"/>
  <c r="F173" i="1"/>
  <c r="D173" i="1"/>
  <c r="L172" i="1"/>
  <c r="H172" i="1"/>
  <c r="F172" i="1"/>
  <c r="D172" i="1"/>
  <c r="L171" i="1"/>
  <c r="H171" i="1"/>
  <c r="F171" i="1"/>
  <c r="D171" i="1"/>
  <c r="L170" i="1"/>
  <c r="H170" i="1"/>
  <c r="F170" i="1"/>
  <c r="D170" i="1"/>
  <c r="L169" i="1"/>
  <c r="H169" i="1"/>
  <c r="F169" i="1"/>
  <c r="D169" i="1"/>
  <c r="L168" i="1"/>
  <c r="H168" i="1"/>
  <c r="F168" i="1"/>
  <c r="D168" i="1"/>
  <c r="L167" i="1"/>
  <c r="H167" i="1"/>
  <c r="F167" i="1"/>
  <c r="D167" i="1"/>
  <c r="L166" i="1"/>
  <c r="H166" i="1"/>
  <c r="F166" i="1"/>
  <c r="D166" i="1"/>
  <c r="L165" i="1"/>
  <c r="H165" i="1"/>
  <c r="F165" i="1"/>
  <c r="D165" i="1"/>
  <c r="L164" i="1"/>
  <c r="H164" i="1"/>
  <c r="F164" i="1"/>
  <c r="D164" i="1"/>
  <c r="L163" i="1"/>
  <c r="H163" i="1"/>
  <c r="F163" i="1"/>
  <c r="D163" i="1"/>
  <c r="L162" i="1"/>
  <c r="H162" i="1"/>
  <c r="F162" i="1"/>
  <c r="D162" i="1"/>
  <c r="L161" i="1"/>
  <c r="H161" i="1"/>
  <c r="F161" i="1"/>
  <c r="D161" i="1"/>
  <c r="L160" i="1"/>
  <c r="H160" i="1"/>
  <c r="F160" i="1"/>
  <c r="D160" i="1"/>
  <c r="L159" i="1"/>
  <c r="H159" i="1"/>
  <c r="F159" i="1"/>
  <c r="D159" i="1"/>
  <c r="L158" i="1"/>
  <c r="H158" i="1"/>
  <c r="F158" i="1"/>
  <c r="D158" i="1"/>
  <c r="L157" i="1"/>
  <c r="H157" i="1"/>
  <c r="F157" i="1"/>
  <c r="D157" i="1"/>
  <c r="L156" i="1"/>
  <c r="H156" i="1"/>
  <c r="F156" i="1"/>
  <c r="D156" i="1"/>
  <c r="L155" i="1"/>
  <c r="H155" i="1"/>
  <c r="F155" i="1"/>
  <c r="D155" i="1"/>
  <c r="L154" i="1"/>
  <c r="H154" i="1"/>
  <c r="F154" i="1"/>
  <c r="D154" i="1"/>
  <c r="L153" i="1"/>
  <c r="H153" i="1"/>
  <c r="F153" i="1"/>
  <c r="D153" i="1"/>
  <c r="L152" i="1"/>
  <c r="H152" i="1"/>
  <c r="F152" i="1"/>
  <c r="D152" i="1"/>
  <c r="L151" i="1"/>
  <c r="H151" i="1"/>
  <c r="F151" i="1"/>
  <c r="D151" i="1"/>
  <c r="L150" i="1"/>
  <c r="H150" i="1"/>
  <c r="F150" i="1"/>
  <c r="D150" i="1"/>
  <c r="L149" i="1"/>
  <c r="H149" i="1"/>
  <c r="F149" i="1"/>
  <c r="D149" i="1"/>
  <c r="L148" i="1"/>
  <c r="H148" i="1"/>
  <c r="F148" i="1"/>
  <c r="D148" i="1"/>
  <c r="L147" i="1"/>
  <c r="H147" i="1"/>
  <c r="F147" i="1"/>
  <c r="D147" i="1"/>
  <c r="L146" i="1"/>
  <c r="H146" i="1"/>
  <c r="F146" i="1"/>
  <c r="D146" i="1"/>
  <c r="L145" i="1"/>
  <c r="H145" i="1"/>
  <c r="F145" i="1"/>
  <c r="D145" i="1"/>
  <c r="L144" i="1"/>
  <c r="H144" i="1"/>
  <c r="F144" i="1"/>
  <c r="D144" i="1"/>
  <c r="L143" i="1"/>
  <c r="H143" i="1"/>
  <c r="F143" i="1"/>
  <c r="D143" i="1"/>
  <c r="L142" i="1"/>
  <c r="H142" i="1"/>
  <c r="F142" i="1"/>
  <c r="D142" i="1"/>
  <c r="L141" i="1"/>
  <c r="H141" i="1"/>
  <c r="F141" i="1"/>
  <c r="D141" i="1"/>
  <c r="L140" i="1"/>
  <c r="H140" i="1"/>
  <c r="F140" i="1"/>
  <c r="D140" i="1"/>
  <c r="L139" i="1"/>
  <c r="H139" i="1"/>
  <c r="F139" i="1"/>
  <c r="D139" i="1"/>
  <c r="L138" i="1"/>
  <c r="H138" i="1"/>
  <c r="F138" i="1"/>
  <c r="D138" i="1"/>
  <c r="L137" i="1"/>
  <c r="H137" i="1"/>
  <c r="F137" i="1"/>
  <c r="D137" i="1"/>
  <c r="L136" i="1"/>
  <c r="H136" i="1"/>
  <c r="F136" i="1"/>
  <c r="D136" i="1"/>
  <c r="L135" i="1"/>
  <c r="H135" i="1"/>
  <c r="F135" i="1"/>
  <c r="D135" i="1"/>
  <c r="L134" i="1"/>
  <c r="H134" i="1"/>
  <c r="F134" i="1"/>
  <c r="D134" i="1"/>
  <c r="L133" i="1"/>
  <c r="H133" i="1"/>
  <c r="F133" i="1"/>
  <c r="D133" i="1"/>
  <c r="L132" i="1"/>
  <c r="H132" i="1"/>
  <c r="F132" i="1"/>
  <c r="D132" i="1"/>
  <c r="L131" i="1"/>
  <c r="H131" i="1"/>
  <c r="F131" i="1"/>
  <c r="D131" i="1"/>
  <c r="L130" i="1"/>
  <c r="H130" i="1"/>
  <c r="F130" i="1"/>
  <c r="D130" i="1"/>
  <c r="L129" i="1"/>
  <c r="H129" i="1"/>
  <c r="F129" i="1"/>
  <c r="D129" i="1"/>
  <c r="L128" i="1"/>
  <c r="H128" i="1"/>
  <c r="F128" i="1"/>
  <c r="D128" i="1"/>
  <c r="L127" i="1"/>
  <c r="H127" i="1"/>
  <c r="F127" i="1"/>
  <c r="D127" i="1"/>
  <c r="L126" i="1"/>
  <c r="H126" i="1"/>
  <c r="F126" i="1"/>
  <c r="D126" i="1"/>
  <c r="L125" i="1"/>
  <c r="H125" i="1"/>
  <c r="F125" i="1"/>
  <c r="D125" i="1"/>
  <c r="L124" i="1"/>
  <c r="H124" i="1"/>
  <c r="F124" i="1"/>
  <c r="D124" i="1"/>
  <c r="L123" i="1"/>
  <c r="H123" i="1"/>
  <c r="F123" i="1"/>
  <c r="D123" i="1"/>
  <c r="L122" i="1"/>
  <c r="H122" i="1"/>
  <c r="F122" i="1"/>
  <c r="D122" i="1"/>
  <c r="L121" i="1"/>
  <c r="H121" i="1"/>
  <c r="F121" i="1"/>
  <c r="D121" i="1"/>
  <c r="L120" i="1"/>
  <c r="H120" i="1"/>
  <c r="F120" i="1"/>
  <c r="D120" i="1"/>
  <c r="L119" i="1"/>
  <c r="H119" i="1"/>
  <c r="F119" i="1"/>
  <c r="D119" i="1"/>
  <c r="L118" i="1"/>
  <c r="H118" i="1"/>
  <c r="F118" i="1"/>
  <c r="D118" i="1"/>
  <c r="L117" i="1"/>
  <c r="H117" i="1"/>
  <c r="F117" i="1"/>
  <c r="D117" i="1"/>
  <c r="L116" i="1"/>
  <c r="H116" i="1"/>
  <c r="F116" i="1"/>
  <c r="D116" i="1"/>
  <c r="L115" i="1"/>
  <c r="H115" i="1"/>
  <c r="F115" i="1"/>
  <c r="D115" i="1"/>
  <c r="L114" i="1"/>
  <c r="H114" i="1"/>
  <c r="F114" i="1"/>
  <c r="D114" i="1"/>
  <c r="L113" i="1"/>
  <c r="H113" i="1"/>
  <c r="F113" i="1"/>
  <c r="D113" i="1"/>
  <c r="L112" i="1"/>
  <c r="H112" i="1"/>
  <c r="F112" i="1"/>
  <c r="D112" i="1"/>
  <c r="L111" i="1"/>
  <c r="H111" i="1"/>
  <c r="F111" i="1"/>
  <c r="D111" i="1"/>
  <c r="L110" i="1"/>
  <c r="H110" i="1"/>
  <c r="F110" i="1"/>
  <c r="D110" i="1"/>
  <c r="L109" i="1"/>
  <c r="H109" i="1"/>
  <c r="F109" i="1"/>
  <c r="D109" i="1"/>
  <c r="L108" i="1"/>
  <c r="H108" i="1"/>
  <c r="F108" i="1"/>
  <c r="D108" i="1"/>
  <c r="L107" i="1"/>
  <c r="H107" i="1"/>
  <c r="F107" i="1"/>
  <c r="D107" i="1"/>
  <c r="L106" i="1"/>
  <c r="H106" i="1"/>
  <c r="F106" i="1"/>
  <c r="D106" i="1"/>
  <c r="L105" i="1"/>
  <c r="H105" i="1"/>
  <c r="F105" i="1"/>
  <c r="D105" i="1"/>
  <c r="L104" i="1"/>
  <c r="H104" i="1"/>
  <c r="F104" i="1"/>
  <c r="D104" i="1"/>
  <c r="J103" i="1"/>
  <c r="I103" i="1"/>
  <c r="G103" i="1"/>
  <c r="E103" i="1"/>
  <c r="C103" i="1"/>
  <c r="B103" i="1"/>
  <c r="L102" i="1"/>
  <c r="H102" i="1"/>
  <c r="F102" i="1"/>
  <c r="D102" i="1"/>
  <c r="L101" i="1"/>
  <c r="H101" i="1"/>
  <c r="F101" i="1"/>
  <c r="D101" i="1"/>
  <c r="L100" i="1"/>
  <c r="H100" i="1"/>
  <c r="F100" i="1"/>
  <c r="D100" i="1"/>
  <c r="L99" i="1"/>
  <c r="H99" i="1"/>
  <c r="F99" i="1"/>
  <c r="D99" i="1"/>
  <c r="L98" i="1"/>
  <c r="H98" i="1"/>
  <c r="F98" i="1"/>
  <c r="D98" i="1"/>
  <c r="L97" i="1"/>
  <c r="H97" i="1"/>
  <c r="F97" i="1"/>
  <c r="D97" i="1"/>
  <c r="L96" i="1"/>
  <c r="H96" i="1"/>
  <c r="F96" i="1"/>
  <c r="D96" i="1"/>
  <c r="L95" i="1"/>
  <c r="H95" i="1"/>
  <c r="F95" i="1"/>
  <c r="D95" i="1"/>
  <c r="L94" i="1"/>
  <c r="H94" i="1"/>
  <c r="F94" i="1"/>
  <c r="D94" i="1"/>
  <c r="L93" i="1"/>
  <c r="H93" i="1"/>
  <c r="F93" i="1"/>
  <c r="D93" i="1"/>
  <c r="L92" i="1"/>
  <c r="H92" i="1"/>
  <c r="F92" i="1"/>
  <c r="D92" i="1"/>
  <c r="L91" i="1"/>
  <c r="H91" i="1"/>
  <c r="F91" i="1"/>
  <c r="D91" i="1"/>
  <c r="L90" i="1"/>
  <c r="H90" i="1"/>
  <c r="F90" i="1"/>
  <c r="D90" i="1"/>
  <c r="L89" i="1"/>
  <c r="H89" i="1"/>
  <c r="F89" i="1"/>
  <c r="D89" i="1"/>
  <c r="L88" i="1"/>
  <c r="H88" i="1"/>
  <c r="F88" i="1"/>
  <c r="D88" i="1"/>
  <c r="L87" i="1"/>
  <c r="H87" i="1"/>
  <c r="F87" i="1"/>
  <c r="D87" i="1"/>
  <c r="L86" i="1"/>
  <c r="H86" i="1"/>
  <c r="F86" i="1"/>
  <c r="D86" i="1"/>
  <c r="L85" i="1"/>
  <c r="H85" i="1"/>
  <c r="F85" i="1"/>
  <c r="D85" i="1"/>
  <c r="L84" i="1"/>
  <c r="H84" i="1"/>
  <c r="F84" i="1"/>
  <c r="D84" i="1"/>
  <c r="L83" i="1"/>
  <c r="H83" i="1"/>
  <c r="F83" i="1"/>
  <c r="D83" i="1"/>
  <c r="L82" i="1"/>
  <c r="H82" i="1"/>
  <c r="F82" i="1"/>
  <c r="D82" i="1"/>
  <c r="L81" i="1"/>
  <c r="H81" i="1"/>
  <c r="F81" i="1"/>
  <c r="D81" i="1"/>
  <c r="L80" i="1"/>
  <c r="H80" i="1"/>
  <c r="F80" i="1"/>
  <c r="D80" i="1"/>
  <c r="L79" i="1"/>
  <c r="H79" i="1"/>
  <c r="F79" i="1"/>
  <c r="D79" i="1"/>
  <c r="L78" i="1"/>
  <c r="H78" i="1"/>
  <c r="F78" i="1"/>
  <c r="D78" i="1"/>
  <c r="L77" i="1"/>
  <c r="H77" i="1"/>
  <c r="F77" i="1"/>
  <c r="D77" i="1"/>
  <c r="L76" i="1"/>
  <c r="H76" i="1"/>
  <c r="F76" i="1"/>
  <c r="D76" i="1"/>
  <c r="L75" i="1"/>
  <c r="H75" i="1"/>
  <c r="F75" i="1"/>
  <c r="D75" i="1"/>
  <c r="L74" i="1"/>
  <c r="H74" i="1"/>
  <c r="F74" i="1"/>
  <c r="D74" i="1"/>
  <c r="L73" i="1"/>
  <c r="H73" i="1"/>
  <c r="F73" i="1"/>
  <c r="D73" i="1"/>
  <c r="L72" i="1"/>
  <c r="H72" i="1"/>
  <c r="F72" i="1"/>
  <c r="D72" i="1"/>
  <c r="L71" i="1"/>
  <c r="H71" i="1"/>
  <c r="F71" i="1"/>
  <c r="D71" i="1"/>
  <c r="L70" i="1"/>
  <c r="H70" i="1"/>
  <c r="F70" i="1"/>
  <c r="D70" i="1"/>
  <c r="L69" i="1"/>
  <c r="H69" i="1"/>
  <c r="F69" i="1"/>
  <c r="D69" i="1"/>
  <c r="L68" i="1"/>
  <c r="H68" i="1"/>
  <c r="F68" i="1"/>
  <c r="D68" i="1"/>
  <c r="L67" i="1"/>
  <c r="H67" i="1"/>
  <c r="F67" i="1"/>
  <c r="D67" i="1"/>
  <c r="J66" i="1"/>
  <c r="I66" i="1"/>
  <c r="G66" i="1"/>
  <c r="E66" i="1"/>
  <c r="C66" i="1"/>
  <c r="B66" i="1"/>
  <c r="L65" i="1"/>
  <c r="H65" i="1"/>
  <c r="F65" i="1"/>
  <c r="D65" i="1"/>
  <c r="L64" i="1"/>
  <c r="H64" i="1"/>
  <c r="F64" i="1"/>
  <c r="D64" i="1"/>
  <c r="L63" i="1"/>
  <c r="H63" i="1"/>
  <c r="F63" i="1"/>
  <c r="D63" i="1"/>
  <c r="L62" i="1"/>
  <c r="H62" i="1"/>
  <c r="F62" i="1"/>
  <c r="D62" i="1"/>
  <c r="L61" i="1"/>
  <c r="H61" i="1"/>
  <c r="F61" i="1"/>
  <c r="D61" i="1"/>
  <c r="L60" i="1"/>
  <c r="H60" i="1"/>
  <c r="F60" i="1"/>
  <c r="D60" i="1"/>
  <c r="L59" i="1"/>
  <c r="H59" i="1"/>
  <c r="F59" i="1"/>
  <c r="D59" i="1"/>
  <c r="L58" i="1"/>
  <c r="H58" i="1"/>
  <c r="F58" i="1"/>
  <c r="D58" i="1"/>
  <c r="L57" i="1"/>
  <c r="H57" i="1"/>
  <c r="F57" i="1"/>
  <c r="D57" i="1"/>
  <c r="L56" i="1"/>
  <c r="H56" i="1"/>
  <c r="F56" i="1"/>
  <c r="D56" i="1"/>
  <c r="L55" i="1"/>
  <c r="H55" i="1"/>
  <c r="F55" i="1"/>
  <c r="D55" i="1"/>
  <c r="L54" i="1"/>
  <c r="H54" i="1"/>
  <c r="F54" i="1"/>
  <c r="D54" i="1"/>
  <c r="L53" i="1"/>
  <c r="H53" i="1"/>
  <c r="F53" i="1"/>
  <c r="D53" i="1"/>
  <c r="L52" i="1"/>
  <c r="H52" i="1"/>
  <c r="F52" i="1"/>
  <c r="D52" i="1"/>
  <c r="L51" i="1"/>
  <c r="H51" i="1"/>
  <c r="F51" i="1"/>
  <c r="D51" i="1"/>
  <c r="L50" i="1"/>
  <c r="H50" i="1"/>
  <c r="F50" i="1"/>
  <c r="D50" i="1"/>
  <c r="L49" i="1"/>
  <c r="H49" i="1"/>
  <c r="F49" i="1"/>
  <c r="D49" i="1"/>
  <c r="L48" i="1"/>
  <c r="H48" i="1"/>
  <c r="F48" i="1"/>
  <c r="D48" i="1"/>
  <c r="J47" i="1"/>
  <c r="I47" i="1"/>
  <c r="G47" i="1"/>
  <c r="E47" i="1"/>
  <c r="C47" i="1"/>
  <c r="L46" i="1"/>
  <c r="H46" i="1"/>
  <c r="F46" i="1"/>
  <c r="D46" i="1"/>
  <c r="L45" i="1"/>
  <c r="H45" i="1"/>
  <c r="F45" i="1"/>
  <c r="D45" i="1"/>
  <c r="L44" i="1"/>
  <c r="H44" i="1"/>
  <c r="F44" i="1"/>
  <c r="D44" i="1"/>
  <c r="L43" i="1"/>
  <c r="H43" i="1"/>
  <c r="F43" i="1"/>
  <c r="D43" i="1"/>
  <c r="L42" i="1"/>
  <c r="H42" i="1"/>
  <c r="F42" i="1"/>
  <c r="D42" i="1"/>
  <c r="L41" i="1"/>
  <c r="H41" i="1"/>
  <c r="F41" i="1"/>
  <c r="D41" i="1"/>
  <c r="L40" i="1"/>
  <c r="H40" i="1"/>
  <c r="F40" i="1"/>
  <c r="D40" i="1"/>
  <c r="L39" i="1"/>
  <c r="H39" i="1"/>
  <c r="F39" i="1"/>
  <c r="D39" i="1"/>
  <c r="L38" i="1"/>
  <c r="H38" i="1"/>
  <c r="F38" i="1"/>
  <c r="D38" i="1"/>
  <c r="L37" i="1"/>
  <c r="H37" i="1"/>
  <c r="F37" i="1"/>
  <c r="D37" i="1"/>
  <c r="L36" i="1"/>
  <c r="H36" i="1"/>
  <c r="F36" i="1"/>
  <c r="D36" i="1"/>
  <c r="L34" i="1"/>
  <c r="H34" i="1"/>
  <c r="F34" i="1"/>
  <c r="D34" i="1"/>
  <c r="J33" i="1"/>
  <c r="I33" i="1"/>
  <c r="G33" i="1"/>
  <c r="E33" i="1"/>
  <c r="C33" i="1"/>
  <c r="L32" i="1"/>
  <c r="H32" i="1"/>
  <c r="F32" i="1"/>
  <c r="D32" i="1"/>
  <c r="L31" i="1"/>
  <c r="H31" i="1"/>
  <c r="F31" i="1"/>
  <c r="D31" i="1"/>
  <c r="L30" i="1"/>
  <c r="H30" i="1"/>
  <c r="F30" i="1"/>
  <c r="D30" i="1"/>
  <c r="L29" i="1"/>
  <c r="H29" i="1"/>
  <c r="F29" i="1"/>
  <c r="D29" i="1"/>
  <c r="L28" i="1"/>
  <c r="H28" i="1"/>
  <c r="F28" i="1"/>
  <c r="D28" i="1"/>
  <c r="L35" i="1"/>
  <c r="H35" i="1"/>
  <c r="F35" i="1"/>
  <c r="D35" i="1"/>
  <c r="L27" i="1"/>
  <c r="H27" i="1"/>
  <c r="F27" i="1"/>
  <c r="D27" i="1"/>
  <c r="L26" i="1"/>
  <c r="H26" i="1"/>
  <c r="F26" i="1"/>
  <c r="D26" i="1"/>
  <c r="L23" i="1"/>
  <c r="H23" i="1"/>
  <c r="F23" i="1"/>
  <c r="D23" i="1"/>
  <c r="J22" i="1"/>
  <c r="I22" i="1"/>
  <c r="G22" i="1"/>
  <c r="E22" i="1"/>
  <c r="C22" i="1"/>
  <c r="L21" i="1"/>
  <c r="H21" i="1"/>
  <c r="F21" i="1"/>
  <c r="D21" i="1"/>
  <c r="L20" i="1"/>
  <c r="H20" i="1"/>
  <c r="F20" i="1"/>
  <c r="D20" i="1"/>
  <c r="L19" i="1"/>
  <c r="H19" i="1"/>
  <c r="F19" i="1"/>
  <c r="D19" i="1"/>
  <c r="L18" i="1"/>
  <c r="H18" i="1"/>
  <c r="F18" i="1"/>
  <c r="D18" i="1"/>
  <c r="L17" i="1"/>
  <c r="H17" i="1"/>
  <c r="F17" i="1"/>
  <c r="D17" i="1"/>
  <c r="L24" i="1"/>
  <c r="H24" i="1"/>
  <c r="F24" i="1"/>
  <c r="D24" i="1"/>
  <c r="L16" i="1"/>
  <c r="H16" i="1"/>
  <c r="F16" i="1"/>
  <c r="D16" i="1"/>
  <c r="L25" i="1"/>
  <c r="H25" i="1"/>
  <c r="F25" i="1"/>
  <c r="D25" i="1"/>
  <c r="J15" i="1"/>
  <c r="I15" i="1"/>
  <c r="G15" i="1"/>
  <c r="E15" i="1"/>
  <c r="C15" i="1"/>
  <c r="L14" i="1"/>
  <c r="H14" i="1"/>
  <c r="F14" i="1"/>
  <c r="D14" i="1"/>
  <c r="L13" i="1"/>
  <c r="H13" i="1"/>
  <c r="F13" i="1"/>
  <c r="D13" i="1"/>
  <c r="L12" i="1"/>
  <c r="H12" i="1"/>
  <c r="F12" i="1"/>
  <c r="D12" i="1"/>
  <c r="L11" i="1"/>
  <c r="H11" i="1"/>
  <c r="F11" i="1"/>
  <c r="D11" i="1"/>
  <c r="L9" i="1"/>
  <c r="H9" i="1"/>
  <c r="F9" i="1"/>
  <c r="D9" i="1"/>
  <c r="L8" i="1"/>
  <c r="H8" i="1"/>
  <c r="F8" i="1"/>
  <c r="D8" i="1"/>
  <c r="L10" i="1"/>
  <c r="H10" i="1"/>
  <c r="F10" i="1"/>
  <c r="D10" i="1"/>
  <c r="L7" i="1"/>
  <c r="H7" i="1"/>
  <c r="F7" i="1"/>
  <c r="D7" i="1"/>
  <c r="L6" i="1"/>
  <c r="H6" i="1"/>
  <c r="F6" i="1"/>
  <c r="D6" i="1"/>
  <c r="L5" i="1"/>
  <c r="H5" i="1"/>
  <c r="F5" i="1"/>
  <c r="D5" i="1"/>
  <c r="L4" i="1"/>
  <c r="H4" i="1"/>
  <c r="F4" i="1"/>
  <c r="D4" i="1"/>
  <c r="H103" i="1" l="1"/>
  <c r="K4" i="1"/>
  <c r="K15" i="1"/>
  <c r="K32" i="1"/>
  <c r="K86" i="1"/>
  <c r="K6" i="1"/>
  <c r="K9" i="1"/>
  <c r="K14" i="1"/>
  <c r="K22" i="1"/>
  <c r="K40" i="1"/>
  <c r="K94" i="1"/>
  <c r="K44" i="1"/>
  <c r="K111" i="1"/>
  <c r="K36" i="1"/>
  <c r="K10" i="1"/>
  <c r="K12" i="1"/>
  <c r="K38" i="1"/>
  <c r="K49" i="1"/>
  <c r="K100" i="1"/>
  <c r="K46" i="1"/>
  <c r="K51" i="1"/>
  <c r="K102" i="1"/>
  <c r="K74" i="1"/>
  <c r="K57" i="1"/>
  <c r="K24" i="1"/>
  <c r="K23" i="1"/>
  <c r="K59" i="1"/>
  <c r="K76" i="1"/>
  <c r="K25" i="1"/>
  <c r="K20" i="1"/>
  <c r="K27" i="1"/>
  <c r="K78" i="1"/>
  <c r="K28" i="1"/>
  <c r="K84" i="1"/>
  <c r="L47" i="1"/>
  <c r="K145" i="1"/>
  <c r="H15" i="1"/>
  <c r="L33" i="1"/>
  <c r="F47" i="1"/>
  <c r="K55" i="1"/>
  <c r="K82" i="1"/>
  <c r="K169" i="1"/>
  <c r="D47" i="1"/>
  <c r="K63" i="1"/>
  <c r="K68" i="1"/>
  <c r="K90" i="1"/>
  <c r="F103" i="1"/>
  <c r="K65" i="1"/>
  <c r="K70" i="1"/>
  <c r="K92" i="1"/>
  <c r="K116" i="1"/>
  <c r="H22" i="1"/>
  <c r="L103" i="1"/>
  <c r="D33" i="1"/>
  <c r="D66" i="1"/>
  <c r="K186" i="1"/>
  <c r="F33" i="1"/>
  <c r="K121" i="1"/>
  <c r="K19" i="1"/>
  <c r="K31" i="1"/>
  <c r="K34" i="1"/>
  <c r="K43" i="1"/>
  <c r="K54" i="1"/>
  <c r="K62" i="1"/>
  <c r="K73" i="1"/>
  <c r="K81" i="1"/>
  <c r="K89" i="1"/>
  <c r="K97" i="1"/>
  <c r="K108" i="1"/>
  <c r="K118" i="1"/>
  <c r="K136" i="1"/>
  <c r="K162" i="1"/>
  <c r="K188" i="1"/>
  <c r="K105" i="1"/>
  <c r="K113" i="1"/>
  <c r="K138" i="1"/>
  <c r="K164" i="1"/>
  <c r="K190" i="1"/>
  <c r="K207" i="1"/>
  <c r="K5" i="1"/>
  <c r="L15" i="1"/>
  <c r="K21" i="1"/>
  <c r="K26" i="1"/>
  <c r="K37" i="1"/>
  <c r="K45" i="1"/>
  <c r="K48" i="1"/>
  <c r="K56" i="1"/>
  <c r="K64" i="1"/>
  <c r="K67" i="1"/>
  <c r="K75" i="1"/>
  <c r="K83" i="1"/>
  <c r="K91" i="1"/>
  <c r="K99" i="1"/>
  <c r="K110" i="1"/>
  <c r="K120" i="1"/>
  <c r="K131" i="1"/>
  <c r="K183" i="1"/>
  <c r="K18" i="1"/>
  <c r="K30" i="1"/>
  <c r="K42" i="1"/>
  <c r="K53" i="1"/>
  <c r="K61" i="1"/>
  <c r="K72" i="1"/>
  <c r="K80" i="1"/>
  <c r="K88" i="1"/>
  <c r="K96" i="1"/>
  <c r="K107" i="1"/>
  <c r="K133" i="1"/>
  <c r="K153" i="1"/>
  <c r="K198" i="1"/>
  <c r="K7" i="1"/>
  <c r="K8" i="1"/>
  <c r="K16" i="1"/>
  <c r="K35" i="1"/>
  <c r="K33" i="1"/>
  <c r="K39" i="1"/>
  <c r="K50" i="1"/>
  <c r="K58" i="1"/>
  <c r="K69" i="1"/>
  <c r="K77" i="1"/>
  <c r="K85" i="1"/>
  <c r="K93" i="1"/>
  <c r="K101" i="1"/>
  <c r="K104" i="1"/>
  <c r="K112" i="1"/>
  <c r="K124" i="1"/>
  <c r="K146" i="1"/>
  <c r="K172" i="1"/>
  <c r="K202" i="1"/>
  <c r="K98" i="1"/>
  <c r="K109" i="1"/>
  <c r="K119" i="1"/>
  <c r="K130" i="1"/>
  <c r="K148" i="1"/>
  <c r="K174" i="1"/>
  <c r="K11" i="1"/>
  <c r="K13" i="1"/>
  <c r="K17" i="1"/>
  <c r="K29" i="1"/>
  <c r="K41" i="1"/>
  <c r="K52" i="1"/>
  <c r="K60" i="1"/>
  <c r="K71" i="1"/>
  <c r="K79" i="1"/>
  <c r="K87" i="1"/>
  <c r="K95" i="1"/>
  <c r="K106" i="1"/>
  <c r="K114" i="1"/>
  <c r="K143" i="1"/>
  <c r="K150" i="1"/>
  <c r="K167" i="1"/>
  <c r="K191" i="1"/>
  <c r="K103" i="1"/>
  <c r="K193" i="1"/>
  <c r="L22" i="1"/>
  <c r="H47" i="1"/>
  <c r="H33" i="1"/>
  <c r="D103" i="1"/>
  <c r="K115" i="1"/>
  <c r="K123" i="1"/>
  <c r="K128" i="1"/>
  <c r="K135" i="1"/>
  <c r="K140" i="1"/>
  <c r="K159" i="1"/>
  <c r="K166" i="1"/>
  <c r="K178" i="1"/>
  <c r="K185" i="1"/>
  <c r="K204" i="1"/>
  <c r="K47" i="1"/>
  <c r="F66" i="1"/>
  <c r="K142" i="1"/>
  <c r="K154" i="1"/>
  <c r="K161" i="1"/>
  <c r="K180" i="1"/>
  <c r="K199" i="1"/>
  <c r="K206" i="1"/>
  <c r="D22" i="1"/>
  <c r="F15" i="1"/>
  <c r="F22" i="1"/>
  <c r="L66" i="1"/>
  <c r="K117" i="1"/>
  <c r="K125" i="1"/>
  <c r="K156" i="1"/>
  <c r="K175" i="1"/>
  <c r="K182" i="1"/>
  <c r="K194" i="1"/>
  <c r="K201" i="1"/>
  <c r="K122" i="1"/>
  <c r="K127" i="1"/>
  <c r="K139" i="1"/>
  <c r="K151" i="1"/>
  <c r="K158" i="1"/>
  <c r="K170" i="1"/>
  <c r="K177" i="1"/>
  <c r="K196" i="1"/>
  <c r="H66" i="1"/>
  <c r="K66" i="1"/>
  <c r="K132" i="1"/>
  <c r="K147" i="1"/>
  <c r="K155" i="1"/>
  <c r="K163" i="1"/>
  <c r="K171" i="1"/>
  <c r="K179" i="1"/>
  <c r="K187" i="1"/>
  <c r="K195" i="1"/>
  <c r="K203" i="1"/>
  <c r="K129" i="1"/>
  <c r="K137" i="1"/>
  <c r="K144" i="1"/>
  <c r="K152" i="1"/>
  <c r="K160" i="1"/>
  <c r="K168" i="1"/>
  <c r="K176" i="1"/>
  <c r="K184" i="1"/>
  <c r="K192" i="1"/>
  <c r="K200" i="1"/>
  <c r="K208" i="1"/>
  <c r="D15" i="1"/>
  <c r="K126" i="1"/>
  <c r="K134" i="1"/>
  <c r="K141" i="1"/>
  <c r="K149" i="1"/>
  <c r="K157" i="1"/>
  <c r="K165" i="1"/>
  <c r="K173" i="1"/>
  <c r="K181" i="1"/>
  <c r="K189" i="1"/>
  <c r="K197" i="1"/>
</calcChain>
</file>

<file path=xl/sharedStrings.xml><?xml version="1.0" encoding="utf-8"?>
<sst xmlns="http://schemas.openxmlformats.org/spreadsheetml/2006/main" count="416" uniqueCount="411">
  <si>
    <t>Nodokļu maksātāju skaits 2021.gada 1.janvārī</t>
  </si>
  <si>
    <t>Parādnieki, kam no 2020.gada marta līdz 2021.gada novembrim pasludināts juridiskās personas maksātnespējas process</t>
  </si>
  <si>
    <r>
      <rPr>
        <b/>
        <i/>
        <sz val="10"/>
        <color theme="0"/>
        <rFont val="Times New Roman"/>
        <family val="1"/>
        <charset val="186"/>
      </rPr>
      <t>NACE</t>
    </r>
    <r>
      <rPr>
        <b/>
        <sz val="10"/>
        <color theme="0"/>
        <rFont val="Times New Roman"/>
        <family val="1"/>
        <charset val="186"/>
      </rPr>
      <t xml:space="preserve"> 2.red. ceturtā līmeņa (klases) kods</t>
    </r>
  </si>
  <si>
    <r>
      <rPr>
        <b/>
        <i/>
        <sz val="10"/>
        <color theme="0"/>
        <rFont val="Times New Roman"/>
        <family val="1"/>
        <charset val="186"/>
      </rPr>
      <t>NACE</t>
    </r>
    <r>
      <rPr>
        <b/>
        <sz val="10"/>
        <color theme="0"/>
        <rFont val="Times New Roman"/>
        <family val="1"/>
        <charset val="186"/>
      </rPr>
      <t xml:space="preserve"> 2.redakcijas ceturtā līmeņa (klases) koda nosaukums</t>
    </r>
  </si>
  <si>
    <t>juridiskās personas</t>
  </si>
  <si>
    <t>saimnieciskās darbības veicēji</t>
  </si>
  <si>
    <t>individuālie komersanti</t>
  </si>
  <si>
    <t>KOPĀ</t>
  </si>
  <si>
    <t>skaits</t>
  </si>
  <si>
    <t>īpastavs no kopēja skaits attiecīgajā darbības jomā</t>
  </si>
  <si>
    <t>parādnieku skaits</t>
  </si>
  <si>
    <t>% no visiem, kam pasludināts JP MNP</t>
  </si>
  <si>
    <t>% no visiem darbības veida veicējiem</t>
  </si>
  <si>
    <t>5610</t>
  </si>
  <si>
    <t>Restorānu un mobilo ēdināšanas vietu pakalpojumi</t>
  </si>
  <si>
    <t>4120</t>
  </si>
  <si>
    <t>Dzīvojamo un nedzīvojamo ēku būvniecība</t>
  </si>
  <si>
    <t>4941</t>
  </si>
  <si>
    <t>Kravu pārvadājumi pa autoceļiem</t>
  </si>
  <si>
    <t>6820</t>
  </si>
  <si>
    <t>Sava vai nomāta nekustamā īpašuma izīrēšana un pārvaldīšana</t>
  </si>
  <si>
    <t>4511</t>
  </si>
  <si>
    <t>Automobiļu un citu vieglo transportlīdzekļu pārdošana</t>
  </si>
  <si>
    <t>5229</t>
  </si>
  <si>
    <t>Pārējās transporta palīgdarbības</t>
  </si>
  <si>
    <t>4791</t>
  </si>
  <si>
    <t>Mazumtirdzniecība pa pastu vai Interneta veikalos</t>
  </si>
  <si>
    <t>7022</t>
  </si>
  <si>
    <t>Konsultēšana komercdarbībā un vadībzinībās</t>
  </si>
  <si>
    <t>8020</t>
  </si>
  <si>
    <t>Drošības sistēmu pakalpojumi</t>
  </si>
  <si>
    <t>4673</t>
  </si>
  <si>
    <t>Kokmateriālu, būvmateriālu un sanitārtehnikas ierīču vairumtirdzniecība</t>
  </si>
  <si>
    <t>4399</t>
  </si>
  <si>
    <t>Citur neklasificētie specializētie būvdarbi</t>
  </si>
  <si>
    <t>4211</t>
  </si>
  <si>
    <t>Ceļu un maģistrāļu būvniecība</t>
  </si>
  <si>
    <t>3511</t>
  </si>
  <si>
    <t>Elektroenerģijas ražošana</t>
  </si>
  <si>
    <t>4110</t>
  </si>
  <si>
    <t>Būvniecības projektu izstrādāšana</t>
  </si>
  <si>
    <t>6209</t>
  </si>
  <si>
    <t>Citi informācijas tehnoloģiju un datoru pakalpojumi</t>
  </si>
  <si>
    <t>4719</t>
  </si>
  <si>
    <t>Pārējā mazumtirdzniecība nespecializētajos veikalos</t>
  </si>
  <si>
    <t>6201</t>
  </si>
  <si>
    <t>Datorprogrammēšana</t>
  </si>
  <si>
    <t>6832</t>
  </si>
  <si>
    <t>Nekustamā īpašuma pārvaldīšana par atlīdzību vai uz līguma pamata</t>
  </si>
  <si>
    <t>4520</t>
  </si>
  <si>
    <t>Automobiļu apkope un remonts</t>
  </si>
  <si>
    <t>4631</t>
  </si>
  <si>
    <t>Augļu un dārzeņu vairumtirdzniecība</t>
  </si>
  <si>
    <t>3315</t>
  </si>
  <si>
    <t>Kuģu un laivu remonts un apkope</t>
  </si>
  <si>
    <t>8010</t>
  </si>
  <si>
    <t>Personiskās drošības darbības</t>
  </si>
  <si>
    <t>4221</t>
  </si>
  <si>
    <t>Ūdensapgādes sistēmu būvniecība</t>
  </si>
  <si>
    <t>5510</t>
  </si>
  <si>
    <t>Izmitināšana viesnīcās un līdzīgās apmešanās vietās</t>
  </si>
  <si>
    <t>5630</t>
  </si>
  <si>
    <t>Bāru darbība</t>
  </si>
  <si>
    <t>4321</t>
  </si>
  <si>
    <t>Elektroinstalācijas ierīkošana</t>
  </si>
  <si>
    <t>4771</t>
  </si>
  <si>
    <t>Apģērbu mazumtirdzniecība specializētajos veikalos</t>
  </si>
  <si>
    <t>7311</t>
  </si>
  <si>
    <t>Reklāmas aģentūru darbība</t>
  </si>
  <si>
    <t>4751</t>
  </si>
  <si>
    <t>Tekstilizstrādājumu mazumtirdzniecība specializētajos veikalos</t>
  </si>
  <si>
    <t>2511</t>
  </si>
  <si>
    <t>Metāla konstrukciju un to sastāvdaļu ražošana</t>
  </si>
  <si>
    <t>4776</t>
  </si>
  <si>
    <t>Ziedu, augu, sēklu, mēslošanas līdzekļu, istabas dzīvnieku un to barības mazumtirdzniecība specializētajos veikalos</t>
  </si>
  <si>
    <t>5629</t>
  </si>
  <si>
    <t>Cita veida ēdināšanas pakalpojumi</t>
  </si>
  <si>
    <t>4322</t>
  </si>
  <si>
    <t>Cauruļvadu, apkures un gaisa kondicionēšanas iekārtu uzstādīšana</t>
  </si>
  <si>
    <t>4778</t>
  </si>
  <si>
    <t>Citur neklasificēta jaunu preču mazumtirdzniecība specializētajos veikalos</t>
  </si>
  <si>
    <t>6311</t>
  </si>
  <si>
    <t>Datu apstrāde, uzturēšana un ar to saistītās darbības</t>
  </si>
  <si>
    <t>6810</t>
  </si>
  <si>
    <t>Sava nekustama īpašuma pirkšana un pārdošana</t>
  </si>
  <si>
    <t>0111</t>
  </si>
  <si>
    <t>Graudaugu (izņemot rīsu), pākšaugu un eļļas augu sēklu audzēšana</t>
  </si>
  <si>
    <t>7711</t>
  </si>
  <si>
    <t>Automobiļu un citu vieglo transportlīdzekļu iznomāšana un ekspluatācijas līzings</t>
  </si>
  <si>
    <t>6920</t>
  </si>
  <si>
    <t>Uzskaites, grāmatvedības, audita un revīzijas pakalpojumi; konsultēšana nodokļu jautājumos</t>
  </si>
  <si>
    <t>9609</t>
  </si>
  <si>
    <t>Citur neklasificēti individuālie pakalpojumi</t>
  </si>
  <si>
    <t>1013</t>
  </si>
  <si>
    <t>Gaļas un mājputnu gaļas produktu ražošana</t>
  </si>
  <si>
    <t>4632</t>
  </si>
  <si>
    <t>Gaļas un gaļas produktu vairumtirdzniecība</t>
  </si>
  <si>
    <t>4676</t>
  </si>
  <si>
    <t>Starpproduktu vairumtirdzniecība</t>
  </si>
  <si>
    <t>5814</t>
  </si>
  <si>
    <t>Žurnālu un periodisko izdevumu izdošana</t>
  </si>
  <si>
    <t>0322</t>
  </si>
  <si>
    <t>Saldūdens akvakultūra</t>
  </si>
  <si>
    <t>4671</t>
  </si>
  <si>
    <t>Degvielas, cietā, šķidrā un gāzveida kurināmā un līdzīgu produktu vairumtirdzniecība</t>
  </si>
  <si>
    <t>5210</t>
  </si>
  <si>
    <t>Uzglabāšana un noliktavu saimniecība</t>
  </si>
  <si>
    <t>4775</t>
  </si>
  <si>
    <t>Kosmētikas un tualetes piederumu mazumtirdzniecība specializētajos veikalos</t>
  </si>
  <si>
    <t>1812</t>
  </si>
  <si>
    <t>Cita veida izdevumu iespiešana</t>
  </si>
  <si>
    <t>4652</t>
  </si>
  <si>
    <t>Elektronisko ierīču, telekomunikāciju iekārtu un to daļu vairumtirdzniecība</t>
  </si>
  <si>
    <t>7911</t>
  </si>
  <si>
    <t>Ceļojumu biroju pakalpojumi</t>
  </si>
  <si>
    <t>4613</t>
  </si>
  <si>
    <t>Kokmateriālu un būvmateriālu vairumtirdzniecības starpnieku darbība</t>
  </si>
  <si>
    <t>1610</t>
  </si>
  <si>
    <t>Zāģēšana, ēvelēšana un impregnēšana</t>
  </si>
  <si>
    <t>4619</t>
  </si>
  <si>
    <t>Plaša sortimenta preču vairumtirdzniecības starpnieku darbība</t>
  </si>
  <si>
    <t>6831</t>
  </si>
  <si>
    <t>Starpniecība darbībā ar nekustamo īpašumu</t>
  </si>
  <si>
    <t>4932</t>
  </si>
  <si>
    <t>Taksometru pakalpojumi</t>
  </si>
  <si>
    <t>7112</t>
  </si>
  <si>
    <t>Inženierdarbības un ar tām saistītās tehniskās konsultācijas</t>
  </si>
  <si>
    <t>4711</t>
  </si>
  <si>
    <t>Mazumtirdzniecība nespecializētajos veikalos, kuros galvenokārt pārdod pārtikas preces, dzērienus vai tabaku</t>
  </si>
  <si>
    <t>4622</t>
  </si>
  <si>
    <t>Ziedu un augu vairumtirdzniecība</t>
  </si>
  <si>
    <t>4291</t>
  </si>
  <si>
    <t>Hidrotehnisko objektu būvniecība</t>
  </si>
  <si>
    <t>4730</t>
  </si>
  <si>
    <t>Degvielas mazumtirdzniecība degvielas uzpildes stacijās</t>
  </si>
  <si>
    <t>4777</t>
  </si>
  <si>
    <t>Pulksteņu un juvelierizstrādājumu mazumtirdzniecība specializētajos veikalos</t>
  </si>
  <si>
    <t>4677</t>
  </si>
  <si>
    <t>Atkritumu un lūžņu vairumtirdzniecība</t>
  </si>
  <si>
    <t>1020</t>
  </si>
  <si>
    <t>Zivju, vēžveidīgo un mīkstmiešu pārstrāde un konservēšana</t>
  </si>
  <si>
    <t>4639</t>
  </si>
  <si>
    <t>Pārtikas produktu, dzērienu un tabakas nespecializēta vairumtirdzniecība</t>
  </si>
  <si>
    <t>3320</t>
  </si>
  <si>
    <t>Ražošanas iekārtu un ierīču uzstādīšana</t>
  </si>
  <si>
    <t>4752</t>
  </si>
  <si>
    <t>Metālizstrādājumu, krāsu un stikla mazumtirdzniecība specializētajos veikalos</t>
  </si>
  <si>
    <t>4638</t>
  </si>
  <si>
    <t>Citu pārtikas produktu vairumtirdzniecība, ieskaitot zivis, vēžveidīgos un mīkstmiešus</t>
  </si>
  <si>
    <t>7712</t>
  </si>
  <si>
    <t>Kravu automobiļu iznomāšana un ekspluatācijas līzings</t>
  </si>
  <si>
    <t>6619</t>
  </si>
  <si>
    <t>Citas finanšu pakalpojumus papildinošas darbības, izņemot apdrošināšanu un pensiju uzkrāšanu</t>
  </si>
  <si>
    <t>7732</t>
  </si>
  <si>
    <t>Būvniecības mašīnu un iekārtu iznomāšana un ekspluatācijas līzings</t>
  </si>
  <si>
    <t>4759</t>
  </si>
  <si>
    <t>Mēbeļu, apgaismes ierīču un cita veida mājsaimniecības piederumu mazumtirdzniecība specializētajos veikalos</t>
  </si>
  <si>
    <t>4939</t>
  </si>
  <si>
    <t>Citur neklasificēts pasažieru sauszemes transports</t>
  </si>
  <si>
    <t>4669</t>
  </si>
  <si>
    <t>Citu mašīnu un iekārtu vairumtirdzniecība</t>
  </si>
  <si>
    <t>8122</t>
  </si>
  <si>
    <t>Citas ēku un ražošanas objektu tīrīšanas un uzkopšanas darbības</t>
  </si>
  <si>
    <t>9311</t>
  </si>
  <si>
    <t>Sporta objektu darbība</t>
  </si>
  <si>
    <t>4781</t>
  </si>
  <si>
    <t>Pārtikas, dzērienu un tabakas izstrādājumu mazumtirdzniecība stendos un tirgos</t>
  </si>
  <si>
    <t>1071</t>
  </si>
  <si>
    <t>Maizes ražošana; svaigi ceptu mīklas izstrādājumu un kūku ražošana</t>
  </si>
  <si>
    <t>3109</t>
  </si>
  <si>
    <t>Citu mēbeļu ražošana</t>
  </si>
  <si>
    <t>4618</t>
  </si>
  <si>
    <t>Cita veida īpašu preču vairumtirdzniecības starpnieku darbība</t>
  </si>
  <si>
    <t>1623</t>
  </si>
  <si>
    <t>Namdaru un galdniecības izstrādājumu ražošana</t>
  </si>
  <si>
    <t>7410</t>
  </si>
  <si>
    <t>Specializētie projektēšanas darbi</t>
  </si>
  <si>
    <t>5520</t>
  </si>
  <si>
    <t>Izmitināšana viesu mājās un cita veida īslaicīgas apmešanās vietās</t>
  </si>
  <si>
    <t>4779</t>
  </si>
  <si>
    <t>Lietotu preču mazumtirdzniecība veikalos</t>
  </si>
  <si>
    <t>8121</t>
  </si>
  <si>
    <t>Vispārēja ēku tīrīšana</t>
  </si>
  <si>
    <t>0240</t>
  </si>
  <si>
    <t>Mežsaimniecības palīgdarbības</t>
  </si>
  <si>
    <t>8110</t>
  </si>
  <si>
    <t>Ēku uzturēšanas un ekspluatācijas darbības</t>
  </si>
  <si>
    <t>4333</t>
  </si>
  <si>
    <t>Grīdas un sienu apdare</t>
  </si>
  <si>
    <t>0113</t>
  </si>
  <si>
    <t>Dārzeņu audzēšana</t>
  </si>
  <si>
    <t>9312</t>
  </si>
  <si>
    <t>Sporta klubu darbība</t>
  </si>
  <si>
    <t>4339</t>
  </si>
  <si>
    <t>Citas būvdarbu pabeigšanas operācijas</t>
  </si>
  <si>
    <t>9329</t>
  </si>
  <si>
    <t>Cita izklaides un atpūtas darbība</t>
  </si>
  <si>
    <t>9602</t>
  </si>
  <si>
    <t>Frizieru un skaistumkopšanas pakalpojumi</t>
  </si>
  <si>
    <t>0150</t>
  </si>
  <si>
    <t>Jauktā lauksaimniecība (augkopība un lopkopība)</t>
  </si>
  <si>
    <t>0520</t>
  </si>
  <si>
    <t>Brūnogļu (lignīta) ieguve</t>
  </si>
  <si>
    <t>4664</t>
  </si>
  <si>
    <t>Tekstilrūpniecības iekārtu, šujmašīnu un adāmmašīnu vairumtirdzniecība</t>
  </si>
  <si>
    <t>3522</t>
  </si>
  <si>
    <t>Gāzveida kurināmā sadale pa cauruļvadiem</t>
  </si>
  <si>
    <t>0321</t>
  </si>
  <si>
    <t>Jūras akvakultūra</t>
  </si>
  <si>
    <t>3020</t>
  </si>
  <si>
    <t>Dzelzceļa lokomotīvju un ritošā sastāva ražošana</t>
  </si>
  <si>
    <t>0811</t>
  </si>
  <si>
    <t>Būvakmeņu un dekoratīvo akmeņu ieguve, kaļķakmens, ģipša, krīta un slānekļa ieguve</t>
  </si>
  <si>
    <t>4763</t>
  </si>
  <si>
    <t>Audio un video ierakstu mazumtirdzniecība specializētajos veikalos</t>
  </si>
  <si>
    <t>2830</t>
  </si>
  <si>
    <t>Lauksaimniecības un mežsaimniecības mašīnu ražošana</t>
  </si>
  <si>
    <t>3030</t>
  </si>
  <si>
    <t>Lidaparātu, kosmisko aparātu un to iekārtu ražošana</t>
  </si>
  <si>
    <t>1041</t>
  </si>
  <si>
    <t>Eļļu un tauku ražošana</t>
  </si>
  <si>
    <t>0990</t>
  </si>
  <si>
    <t>Ar pārējo ieguves rūpniecību saistītās palīgdarbības</t>
  </si>
  <si>
    <t>2014</t>
  </si>
  <si>
    <t>Pārējo organisko ķīmisko pamatvielu ražošana</t>
  </si>
  <si>
    <t>2630</t>
  </si>
  <si>
    <t>Sakaru iekārtu ražošana</t>
  </si>
  <si>
    <t>2640</t>
  </si>
  <si>
    <t>Sadzīves elektronisko iekārtu ražošana</t>
  </si>
  <si>
    <t>1083</t>
  </si>
  <si>
    <t>Tējas un kafijas pārstrāde</t>
  </si>
  <si>
    <t>4753</t>
  </si>
  <si>
    <t>Paklāju, grīdsegu, tapešu un grīdas segumu mazumtirdzniecība specializētajos veikalos</t>
  </si>
  <si>
    <t>3011</t>
  </si>
  <si>
    <t>Kuģu un peldošo iekārtu būve</t>
  </si>
  <si>
    <t>4920</t>
  </si>
  <si>
    <t>Kravu dzelzceļa transports</t>
  </si>
  <si>
    <t>2041</t>
  </si>
  <si>
    <t>Ziepju, mazgāšanas, tīrīšanas un spodrināšanas līdzekļu ražošana</t>
  </si>
  <si>
    <t>4662</t>
  </si>
  <si>
    <t>Darbgaldu vairumtirdzniecība</t>
  </si>
  <si>
    <t>1105</t>
  </si>
  <si>
    <t>Alus ražošana</t>
  </si>
  <si>
    <t>1813</t>
  </si>
  <si>
    <t>Salikšana un iespiedformu izgatavošana</t>
  </si>
  <si>
    <t>5813</t>
  </si>
  <si>
    <t>Laikrakstu izdošana</t>
  </si>
  <si>
    <t>1621</t>
  </si>
  <si>
    <t>Finiera lokšņu un koka paneļu ražošana</t>
  </si>
  <si>
    <t>4765</t>
  </si>
  <si>
    <t>Spēļu un rotaļlietu mazumtirdzniecība specializētajos veikalos</t>
  </si>
  <si>
    <t>4519</t>
  </si>
  <si>
    <t>Citu automobiļu pārdošana</t>
  </si>
  <si>
    <t>6020</t>
  </si>
  <si>
    <t>Televīzijas programmu izstrāde un apraide</t>
  </si>
  <si>
    <t>1412</t>
  </si>
  <si>
    <t>Darba apģērbu ražošana</t>
  </si>
  <si>
    <t>4724</t>
  </si>
  <si>
    <t>Maizes, kūku, miltu konditorejas un cukuroto konditorejas izstrādājumu mazumtirdzniecība specializētajos veikalos</t>
  </si>
  <si>
    <t>4612</t>
  </si>
  <si>
    <t>Degvielas, rūdas, metāla un rūpniecisko ķīmikāliju vielu vairumtirdzniecības starpnieku darbība</t>
  </si>
  <si>
    <t>4672</t>
  </si>
  <si>
    <t>Metālu un metāla rūdu vairumtirdzniecība</t>
  </si>
  <si>
    <t>5222</t>
  </si>
  <si>
    <t>Ūdens transporta palīgdarbības</t>
  </si>
  <si>
    <t>4754</t>
  </si>
  <si>
    <t>Mājsaimniecības elektroierīču mazumtirdzniecība specializētajos veikalos</t>
  </si>
  <si>
    <t>8220</t>
  </si>
  <si>
    <t>Informācijas zvanu centru darbība</t>
  </si>
  <si>
    <t>4647</t>
  </si>
  <si>
    <t>Mēbeļu, paklāju un apgaismes ierīču vairumtirdzniecība</t>
  </si>
  <si>
    <t>4540</t>
  </si>
  <si>
    <t>Motociklu, to detaļu un piederumu pārdošana, apkope un remonts</t>
  </si>
  <si>
    <t>7729</t>
  </si>
  <si>
    <t>Cita veida individuālās lietošanas un mājsaimniecības priekšmetu iznomāšana un ekspluatācijas līzings</t>
  </si>
  <si>
    <t>4637</t>
  </si>
  <si>
    <t>Kafijas, tējas, kakao un garšvielu vairumtirdzniecība</t>
  </si>
  <si>
    <t>1039</t>
  </si>
  <si>
    <t>Cita veida augļu un dārzeņu pārstrāde un konservēšana</t>
  </si>
  <si>
    <t>8230</t>
  </si>
  <si>
    <t>Sanāksmju un tirdzniecības izstāžu organizatoru pakalpojumi</t>
  </si>
  <si>
    <t>1089</t>
  </si>
  <si>
    <t>Pārējo citur neklasificētu pārtikas produktu ražošana</t>
  </si>
  <si>
    <t>4621</t>
  </si>
  <si>
    <t>Graudu, sēklu, neapstrādātas tabakas un lopbarības vairumtirdzniecība</t>
  </si>
  <si>
    <t>1011</t>
  </si>
  <si>
    <t>Gaļas pārstrāde un konservēšana</t>
  </si>
  <si>
    <t>7830</t>
  </si>
  <si>
    <t>Pārējo cilvēkresursu vadība</t>
  </si>
  <si>
    <t>4615</t>
  </si>
  <si>
    <t>Mēbeļu, mājsaimniecības preču un metālizstrādājumu vairumtirdzniecības starpnieku darbība</t>
  </si>
  <si>
    <t>3311</t>
  </si>
  <si>
    <t>Metāla izstrādājumu remonts</t>
  </si>
  <si>
    <t>3240</t>
  </si>
  <si>
    <t>Spēļu un rotaļlietu ražošana</t>
  </si>
  <si>
    <t>3102</t>
  </si>
  <si>
    <t>Virtuves mēbeļu ražošana</t>
  </si>
  <si>
    <t>3317</t>
  </si>
  <si>
    <t>Cita veida transportlīdzekļu apkope un remonts</t>
  </si>
  <si>
    <t>9321</t>
  </si>
  <si>
    <t>Atrakciju un atpūtas parku darbība</t>
  </si>
  <si>
    <t>6492</t>
  </si>
  <si>
    <t>Citi kreditēšanas pakalpojumi</t>
  </si>
  <si>
    <t>9521</t>
  </si>
  <si>
    <t>Sadzīves elektronisko iekārtu remonts</t>
  </si>
  <si>
    <t>4617</t>
  </si>
  <si>
    <t>Pārtikas, dzērienu un tabakas vairumtirdzniecības starpnieku darbība</t>
  </si>
  <si>
    <t>4661</t>
  </si>
  <si>
    <t>Lauksaimniecības mašīnu, iekārtu un to piederumu vairumtirdzniecība</t>
  </si>
  <si>
    <t>1624</t>
  </si>
  <si>
    <t>Koka taras ražošana</t>
  </si>
  <si>
    <t>4643</t>
  </si>
  <si>
    <t>Elektrisko mājsaimniecības ierīču vairumtirdzniecība</t>
  </si>
  <si>
    <t>7820</t>
  </si>
  <si>
    <t>Nodrošināšana ar personālu uz laiku</t>
  </si>
  <si>
    <t>4642</t>
  </si>
  <si>
    <t>Apģērbu un apavu vairumtirdzniecība</t>
  </si>
  <si>
    <t>3101</t>
  </si>
  <si>
    <t>Biroju un veikalu mēbeļu ražošana</t>
  </si>
  <si>
    <t>5819</t>
  </si>
  <si>
    <t>Citi izdevējdarbības veidi</t>
  </si>
  <si>
    <t>7810</t>
  </si>
  <si>
    <t>Nodarbinātības aģentūru darbība</t>
  </si>
  <si>
    <t>9004</t>
  </si>
  <si>
    <t>Kultūras iestāžu darbība</t>
  </si>
  <si>
    <t>4773</t>
  </si>
  <si>
    <t>Farmaceitisko izstrādājumu mazumtirdzniecība specializētajos veikalos</t>
  </si>
  <si>
    <t>2562</t>
  </si>
  <si>
    <t>Mehāniskā apstrāde</t>
  </si>
  <si>
    <t>2599</t>
  </si>
  <si>
    <t>Citur neklasificētu gatavo metālizstrādājumu ražošana</t>
  </si>
  <si>
    <t>4729</t>
  </si>
  <si>
    <t>Citur neklasificēta pārtikas mazumtirdzniecība specializētajos veikalos</t>
  </si>
  <si>
    <t>4646</t>
  </si>
  <si>
    <t>Farmaceitisko izstrādājumu vairumtirdzniecība</t>
  </si>
  <si>
    <t>7120</t>
  </si>
  <si>
    <t>Tehniskā pārbaude un analīze</t>
  </si>
  <si>
    <t>4222</t>
  </si>
  <si>
    <t>Elektroapgādes un telekomunikāciju sistēmu būvniecība</t>
  </si>
  <si>
    <t>6190</t>
  </si>
  <si>
    <t>Citi telekomunikācijas pakalpojumi</t>
  </si>
  <si>
    <t>7219</t>
  </si>
  <si>
    <t>Pārējo pētījumu un eksperimentālo izstrāžu veikšana dabaszinātnēs un inženierzinātnēs</t>
  </si>
  <si>
    <t>4649</t>
  </si>
  <si>
    <t>Citu mājsaimniecības preču vairumtirdzniecība</t>
  </si>
  <si>
    <t>9511</t>
  </si>
  <si>
    <t>Datoru un perifēro iekārtu remonts</t>
  </si>
  <si>
    <t>7990</t>
  </si>
  <si>
    <t>Citi rezervēšanas pakalpojumi un ar tiem saistītas darbības</t>
  </si>
  <si>
    <t>4942</t>
  </si>
  <si>
    <t>Individuālie kravu pārvadāšanas pakalpojumi</t>
  </si>
  <si>
    <t>4329</t>
  </si>
  <si>
    <t>Citu inženiersistēmu montāža</t>
  </si>
  <si>
    <t>3312</t>
  </si>
  <si>
    <t>Iekārtu remonts</t>
  </si>
  <si>
    <t>6499</t>
  </si>
  <si>
    <t>Citur neklasificētas finanšu pakalpojumu darbības, izņemot apdrošināšanu un pensiju uzkrāšanu</t>
  </si>
  <si>
    <t>7912</t>
  </si>
  <si>
    <t>Tūrisma operatoru pakalpojumi</t>
  </si>
  <si>
    <t>5911</t>
  </si>
  <si>
    <t>Kinofilmu, video filmu un televīzijas programmu producēšana</t>
  </si>
  <si>
    <t>4332</t>
  </si>
  <si>
    <t>Galdnieku darbi</t>
  </si>
  <si>
    <t>6312</t>
  </si>
  <si>
    <t>Interneta portālu darbība</t>
  </si>
  <si>
    <t>7320</t>
  </si>
  <si>
    <t>Tirgus un sabiedriskās domas izpēte</t>
  </si>
  <si>
    <t>0149</t>
  </si>
  <si>
    <t>Citu dzīvnieku audzēšana</t>
  </si>
  <si>
    <t>9002</t>
  </si>
  <si>
    <t>Mākslas palīgdarbības</t>
  </si>
  <si>
    <t>5221</t>
  </si>
  <si>
    <t>Sauszemes transporta palīgdarbības</t>
  </si>
  <si>
    <t>8553</t>
  </si>
  <si>
    <t>Transportlīdzekļu vadītāju apmācība</t>
  </si>
  <si>
    <t>4532</t>
  </si>
  <si>
    <t>Automobiļu rezerves daļu un piederumu mazumtirdzniecība</t>
  </si>
  <si>
    <t>7420</t>
  </si>
  <si>
    <t>Fotopakalpojumi</t>
  </si>
  <si>
    <t>1419</t>
  </si>
  <si>
    <t>Cita veida apģērbu un apģērbu piederumu ražošana</t>
  </si>
  <si>
    <t>6420</t>
  </si>
  <si>
    <t>Holdingkompāniju darbība</t>
  </si>
  <si>
    <t>4690</t>
  </si>
  <si>
    <t>Nespecializētā vairumtirdzniecība</t>
  </si>
  <si>
    <t>8129</t>
  </si>
  <si>
    <t>Cita veida tīrīšanas darbības</t>
  </si>
  <si>
    <t>7111</t>
  </si>
  <si>
    <t>Arhitektūras pakalpojumi</t>
  </si>
  <si>
    <t>8560</t>
  </si>
  <si>
    <t>Izglītības atbalsta pakalpojumi</t>
  </si>
  <si>
    <t>8690</t>
  </si>
  <si>
    <t>Pārējā darbība veselības aizsardzības jomā</t>
  </si>
  <si>
    <t>9001</t>
  </si>
  <si>
    <t>Mākslinieku darbība</t>
  </si>
  <si>
    <t>4789</t>
  </si>
  <si>
    <t>Citu preču mazumtirdzniecība stendos un tirgos</t>
  </si>
  <si>
    <t>0141</t>
  </si>
  <si>
    <t>Piena lopkopība</t>
  </si>
  <si>
    <t>0210</t>
  </si>
  <si>
    <t>Mežkopība un citas mežsaimniecības darbības</t>
  </si>
  <si>
    <t>8559</t>
  </si>
  <si>
    <t>Citur neklasificēta izglītība</t>
  </si>
  <si>
    <t>7490</t>
  </si>
  <si>
    <t>Citur neklasificēti profesionālie, zinātniskie un tehniskie pakalpojumi</t>
  </si>
  <si>
    <t>6910</t>
  </si>
  <si>
    <t>Juridiskie pakalpojumi</t>
  </si>
  <si>
    <t>0220</t>
  </si>
  <si>
    <t>Mežizstrāde</t>
  </si>
  <si>
    <t>9499</t>
  </si>
  <si>
    <t>Citur neklasificētu organizāciju darbība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</si>
</sst>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charset val="186"/>
    </font>
    <font>
      <b/>
      <sz val="10"/>
      <color theme="0"/>
      <name val="Times New Roman"/>
      <family val="1"/>
      <charset val="186"/>
    </font>
    <font>
      <sz val="11"/>
      <color theme="1"/>
      <name val="Calibri"/>
      <family val="2"/>
      <scheme val="minor"/>
    </font>
    <font>
      <sz val="11"/>
      <color theme="1"/>
      <name val="Times New Roman"/>
      <family val="1"/>
      <charset val="186"/>
    </font>
    <font>
      <b/>
      <i/>
      <sz val="10"/>
      <color theme="0"/>
      <name val="Times New Roman"/>
      <family val="1"/>
      <charset val="186"/>
    </font>
    <font>
      <b/>
      <sz val="10"/>
      <color theme="1"/>
      <name val="Times New Roman"/>
      <family val="1"/>
      <charset val="186"/>
    </font>
    <font>
      <b/>
      <sz val="11"/>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rgb="FF840B55"/>
        <bgColor indexed="64"/>
      </patternFill>
    </fill>
    <fill>
      <patternFill patternType="solid">
        <fgColor theme="6"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1" fillId="0" borderId="0"/>
  </cellStyleXfs>
  <cellXfs count="34">
    <xf numFmtId="0" fontId="0" fillId="0" borderId="0" xfId="0"/>
    <xf numFmtId="0" fontId="4" fillId="0" borderId="0" xfId="0" applyFont="1"/>
    <xf numFmtId="0" fontId="6" fillId="3" borderId="1" xfId="2" applyFont="1" applyFill="1" applyBorder="1" applyAlignment="1">
      <alignment horizontal="center" vertical="center"/>
    </xf>
    <xf numFmtId="0" fontId="6" fillId="3" borderId="1" xfId="2" applyFont="1" applyFill="1" applyBorder="1" applyAlignment="1">
      <alignment vertical="center" wrapText="1"/>
    </xf>
    <xf numFmtId="3" fontId="6" fillId="3" borderId="1" xfId="2" applyNumberFormat="1" applyFont="1" applyFill="1" applyBorder="1" applyAlignment="1">
      <alignment horizontal="center" vertical="center"/>
    </xf>
    <xf numFmtId="9" fontId="6" fillId="3" borderId="1" xfId="1" applyFont="1" applyFill="1" applyBorder="1" applyAlignment="1">
      <alignment horizontal="center" vertical="center" wrapText="1"/>
    </xf>
    <xf numFmtId="0" fontId="7" fillId="3" borderId="1" xfId="0" applyFont="1" applyFill="1" applyBorder="1" applyAlignment="1">
      <alignment horizontal="center" vertical="center"/>
    </xf>
    <xf numFmtId="10" fontId="7" fillId="3" borderId="1" xfId="1" applyNumberFormat="1" applyFont="1" applyFill="1" applyBorder="1" applyAlignment="1">
      <alignment horizontal="center" vertical="center"/>
    </xf>
    <xf numFmtId="0" fontId="8" fillId="0" borderId="1" xfId="2" applyFont="1" applyBorder="1" applyAlignment="1">
      <alignment horizontal="center" vertical="center"/>
    </xf>
    <xf numFmtId="0" fontId="8" fillId="0" borderId="1" xfId="2" applyFont="1" applyBorder="1" applyAlignment="1">
      <alignment vertical="center" wrapText="1"/>
    </xf>
    <xf numFmtId="3" fontId="8" fillId="0" borderId="1" xfId="2" applyNumberFormat="1" applyFont="1" applyBorder="1" applyAlignment="1">
      <alignment horizontal="center" vertical="center"/>
    </xf>
    <xf numFmtId="9" fontId="8" fillId="0" borderId="1" xfId="1" applyFont="1" applyFill="1" applyBorder="1" applyAlignment="1">
      <alignment horizontal="center" vertical="center" wrapText="1"/>
    </xf>
    <xf numFmtId="0" fontId="4" fillId="0" borderId="1" xfId="0" applyFont="1" applyBorder="1" applyAlignment="1">
      <alignment horizontal="center" vertical="center"/>
    </xf>
    <xf numFmtId="10" fontId="4" fillId="0" borderId="1" xfId="1" applyNumberFormat="1" applyFont="1" applyFill="1" applyBorder="1" applyAlignment="1">
      <alignment horizontal="center" vertical="center"/>
    </xf>
    <xf numFmtId="10" fontId="4" fillId="0" borderId="0" xfId="1" applyNumberFormat="1" applyFont="1"/>
    <xf numFmtId="10" fontId="4" fillId="0" borderId="1" xfId="1" applyNumberFormat="1" applyFont="1" applyBorder="1" applyAlignment="1">
      <alignment horizontal="center" vertical="center"/>
    </xf>
    <xf numFmtId="0" fontId="7" fillId="0" borderId="0" xfId="0" applyFont="1" applyAlignment="1">
      <alignment horizontal="center" vertical="center"/>
    </xf>
    <xf numFmtId="10" fontId="4" fillId="0" borderId="0" xfId="0" applyNumberFormat="1" applyFont="1" applyAlignment="1">
      <alignment horizontal="center" vertical="center"/>
    </xf>
    <xf numFmtId="0" fontId="4" fillId="0" borderId="0" xfId="0" applyFont="1" applyAlignment="1">
      <alignment horizontal="center" vertical="center"/>
    </xf>
    <xf numFmtId="0" fontId="8" fillId="0" borderId="0" xfId="2" applyFont="1" applyAlignment="1">
      <alignment horizontal="center"/>
    </xf>
    <xf numFmtId="0" fontId="8" fillId="0" borderId="0" xfId="2" applyFont="1"/>
    <xf numFmtId="3" fontId="8" fillId="0" borderId="0" xfId="2" applyNumberFormat="1" applyFont="1"/>
    <xf numFmtId="0" fontId="2"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7" fillId="0" borderId="0" xfId="0" applyFont="1" applyAlignment="1">
      <alignment horizontal="right"/>
    </xf>
    <xf numFmtId="0" fontId="2" fillId="2" borderId="1" xfId="2"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6" fillId="4" borderId="1" xfId="2" applyFont="1" applyFill="1" applyBorder="1" applyAlignment="1">
      <alignment horizontal="center" vertical="center"/>
    </xf>
    <xf numFmtId="0" fontId="6" fillId="4" borderId="1" xfId="2" applyFont="1" applyFill="1" applyBorder="1" applyAlignment="1">
      <alignment vertical="center" wrapText="1"/>
    </xf>
    <xf numFmtId="3" fontId="6" fillId="4" borderId="1" xfId="2" applyNumberFormat="1" applyFont="1" applyFill="1" applyBorder="1" applyAlignment="1">
      <alignment horizontal="center" vertical="center"/>
    </xf>
    <xf numFmtId="9" fontId="6" fillId="4" borderId="1" xfId="1" applyFont="1" applyFill="1" applyBorder="1" applyAlignment="1">
      <alignment horizontal="center" vertical="center" wrapText="1"/>
    </xf>
    <xf numFmtId="0" fontId="7" fillId="4" borderId="1" xfId="0" applyFont="1" applyFill="1" applyBorder="1" applyAlignment="1">
      <alignment horizontal="center" vertical="center"/>
    </xf>
    <xf numFmtId="10" fontId="7" fillId="4" borderId="1" xfId="1" applyNumberFormat="1" applyFont="1" applyFill="1" applyBorder="1" applyAlignment="1">
      <alignment horizontal="center" vertical="center"/>
    </xf>
  </cellXfs>
  <cellStyles count="3">
    <cellStyle name="Normal 3" xfId="2" xr:uid="{DD19FACB-B80B-4203-BC1F-8D44047580B0}"/>
    <cellStyle name="Parasts" xfId="0" builtinId="0"/>
    <cellStyle name="Procenti" xfId="1" builtinId="5"/>
  </cellStyles>
  <dxfs count="3">
    <dxf>
      <font>
        <color rgb="FF9C0006"/>
      </font>
    </dxf>
    <dxf>
      <font>
        <color rgb="FF9C0006"/>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E59B-B586-452B-8AA6-0F9FF45D33E5}">
  <dimension ref="A1:AM213"/>
  <sheetViews>
    <sheetView tabSelected="1" zoomScale="70" zoomScaleNormal="70" workbookViewId="0">
      <pane ySplit="3" topLeftCell="A7" activePane="bottomLeft" state="frozen"/>
      <selection pane="bottomLeft" activeCell="B33" sqref="B33"/>
    </sheetView>
  </sheetViews>
  <sheetFormatPr defaultRowHeight="13.8" x14ac:dyDescent="0.25"/>
  <cols>
    <col min="1" max="1" width="11.77734375" style="19" customWidth="1"/>
    <col min="2" max="2" width="150.77734375" style="20" customWidth="1"/>
    <col min="3" max="3" width="9.77734375" style="20" customWidth="1"/>
    <col min="4" max="4" width="12.6640625" style="20" customWidth="1"/>
    <col min="5" max="6" width="12.77734375" style="20" customWidth="1"/>
    <col min="7" max="7" width="10.77734375" style="20" customWidth="1"/>
    <col min="8" max="8" width="11.77734375" style="20" customWidth="1"/>
    <col min="9" max="9" width="10" style="20" customWidth="1"/>
    <col min="10" max="10" width="10.6640625" style="18" customWidth="1"/>
    <col min="11" max="11" width="17.6640625" style="18" customWidth="1"/>
    <col min="12" max="12" width="19" style="18" customWidth="1"/>
    <col min="13" max="14" width="8.88671875" style="1"/>
    <col min="15" max="15" width="10" style="1" customWidth="1"/>
    <col min="16" max="16" width="11.77734375" style="1" customWidth="1"/>
    <col min="17" max="17" width="8.88671875" style="1"/>
    <col min="18" max="18" width="8.6640625" style="14" customWidth="1"/>
    <col min="19" max="19" width="11.5546875" style="1" customWidth="1"/>
    <col min="20" max="20" width="8.88671875" style="14" customWidth="1"/>
    <col min="21" max="21" width="12.21875" style="1" customWidth="1"/>
    <col min="22" max="22" width="9.21875" style="14" customWidth="1"/>
    <col min="23" max="23" width="11.77734375" style="1" customWidth="1"/>
    <col min="24" max="24" width="12.33203125" style="1" customWidth="1"/>
    <col min="25" max="25" width="15.33203125" style="14" customWidth="1"/>
    <col min="26" max="26" width="15.5546875" style="14" customWidth="1"/>
    <col min="27" max="27" width="8.88671875" style="1"/>
    <col min="28" max="28" width="10" style="1" customWidth="1"/>
    <col min="29" max="29" width="11.77734375" style="1" customWidth="1"/>
    <col min="30" max="30" width="8.88671875" style="1"/>
    <col min="31" max="31" width="12.88671875" style="14" customWidth="1"/>
    <col min="32" max="32" width="8.88671875" style="1"/>
    <col min="33" max="33" width="13.6640625" style="14" customWidth="1"/>
    <col min="34" max="34" width="8.88671875" style="1"/>
    <col min="35" max="35" width="12.5546875" style="14" customWidth="1"/>
    <col min="36" max="36" width="8.88671875" style="1"/>
    <col min="37" max="37" width="12.33203125" style="1" customWidth="1"/>
    <col min="38" max="38" width="15.33203125" style="14" customWidth="1"/>
    <col min="39" max="39" width="15.5546875" style="14" customWidth="1"/>
    <col min="40" max="16384" width="8.88671875" style="1"/>
  </cols>
  <sheetData>
    <row r="1" spans="1:39" ht="14.4" customHeight="1" x14ac:dyDescent="0.25">
      <c r="A1" s="26" t="s">
        <v>0</v>
      </c>
      <c r="B1" s="26"/>
      <c r="C1" s="26"/>
      <c r="D1" s="26"/>
      <c r="E1" s="26"/>
      <c r="F1" s="26"/>
      <c r="G1" s="26"/>
      <c r="H1" s="26"/>
      <c r="I1" s="26"/>
      <c r="J1" s="27" t="s">
        <v>1</v>
      </c>
      <c r="K1" s="27"/>
      <c r="L1" s="27"/>
      <c r="R1" s="1"/>
      <c r="T1" s="1"/>
      <c r="V1" s="1"/>
      <c r="Y1" s="1"/>
      <c r="Z1" s="1"/>
      <c r="AE1" s="1"/>
      <c r="AG1" s="1"/>
      <c r="AI1" s="1"/>
      <c r="AL1" s="1"/>
      <c r="AM1" s="1"/>
    </row>
    <row r="2" spans="1:39" ht="34.200000000000003" customHeight="1" x14ac:dyDescent="0.25">
      <c r="A2" s="26" t="s">
        <v>2</v>
      </c>
      <c r="B2" s="26" t="s">
        <v>3</v>
      </c>
      <c r="C2" s="26" t="s">
        <v>4</v>
      </c>
      <c r="D2" s="26"/>
      <c r="E2" s="26" t="s">
        <v>5</v>
      </c>
      <c r="F2" s="26"/>
      <c r="G2" s="26" t="s">
        <v>6</v>
      </c>
      <c r="H2" s="26"/>
      <c r="I2" s="22" t="s">
        <v>7</v>
      </c>
      <c r="J2" s="27"/>
      <c r="K2" s="27"/>
      <c r="L2" s="27"/>
      <c r="R2" s="1"/>
      <c r="T2" s="1"/>
      <c r="V2" s="1"/>
      <c r="Y2" s="1"/>
      <c r="Z2" s="1"/>
      <c r="AE2" s="1"/>
      <c r="AG2" s="1"/>
      <c r="AI2" s="1"/>
      <c r="AL2" s="1"/>
      <c r="AM2" s="1"/>
    </row>
    <row r="3" spans="1:39" ht="66" x14ac:dyDescent="0.25">
      <c r="A3" s="26"/>
      <c r="B3" s="26"/>
      <c r="C3" s="22" t="s">
        <v>8</v>
      </c>
      <c r="D3" s="22" t="s">
        <v>9</v>
      </c>
      <c r="E3" s="22" t="s">
        <v>8</v>
      </c>
      <c r="F3" s="22" t="s">
        <v>9</v>
      </c>
      <c r="G3" s="22" t="s">
        <v>8</v>
      </c>
      <c r="H3" s="22" t="s">
        <v>9</v>
      </c>
      <c r="I3" s="22"/>
      <c r="J3" s="23" t="s">
        <v>10</v>
      </c>
      <c r="K3" s="24" t="s">
        <v>11</v>
      </c>
      <c r="L3" s="24" t="s">
        <v>12</v>
      </c>
      <c r="R3" s="1"/>
      <c r="T3" s="1"/>
      <c r="V3" s="1"/>
      <c r="Y3" s="1"/>
      <c r="Z3" s="1"/>
      <c r="AE3" s="1"/>
      <c r="AG3" s="1"/>
      <c r="AI3" s="1"/>
      <c r="AL3" s="1"/>
      <c r="AM3" s="1"/>
    </row>
    <row r="4" spans="1:39" x14ac:dyDescent="0.25">
      <c r="A4" s="2" t="s">
        <v>13</v>
      </c>
      <c r="B4" s="3" t="s">
        <v>14</v>
      </c>
      <c r="C4" s="4">
        <v>2821</v>
      </c>
      <c r="D4" s="5">
        <f t="shared" ref="D4:D71" si="0">C4/I4</f>
        <v>0.93317896129672506</v>
      </c>
      <c r="E4" s="4">
        <v>69</v>
      </c>
      <c r="F4" s="5">
        <f t="shared" ref="F4:F71" si="1">E4/I4</f>
        <v>2.2825008269930534E-2</v>
      </c>
      <c r="G4" s="4">
        <v>133</v>
      </c>
      <c r="H4" s="5">
        <f t="shared" ref="H4:H71" si="2">G4/I4</f>
        <v>4.3996030433344359E-2</v>
      </c>
      <c r="I4" s="4">
        <v>3023</v>
      </c>
      <c r="J4" s="6">
        <v>38</v>
      </c>
      <c r="K4" s="7">
        <f>J4/$J$209</f>
        <v>7.3076923076923081E-2</v>
      </c>
      <c r="L4" s="7">
        <f t="shared" ref="L4:L72" si="3">J4/I4</f>
        <v>1.257029440952696E-2</v>
      </c>
      <c r="R4" s="1"/>
      <c r="T4" s="1"/>
      <c r="V4" s="1"/>
      <c r="Y4" s="1"/>
      <c r="Z4" s="1"/>
      <c r="AE4" s="1"/>
      <c r="AG4" s="1"/>
      <c r="AI4" s="1"/>
      <c r="AL4" s="1"/>
      <c r="AM4" s="1"/>
    </row>
    <row r="5" spans="1:39" x14ac:dyDescent="0.25">
      <c r="A5" s="2" t="s">
        <v>15</v>
      </c>
      <c r="B5" s="3" t="s">
        <v>16</v>
      </c>
      <c r="C5" s="4">
        <v>4163</v>
      </c>
      <c r="D5" s="5">
        <f t="shared" si="0"/>
        <v>0.68878226340172066</v>
      </c>
      <c r="E5" s="4">
        <v>1741</v>
      </c>
      <c r="F5" s="5">
        <f t="shared" si="1"/>
        <v>0.28805426869622769</v>
      </c>
      <c r="G5" s="4">
        <v>140</v>
      </c>
      <c r="H5" s="5">
        <f t="shared" si="2"/>
        <v>2.3163467902051621E-2</v>
      </c>
      <c r="I5" s="4">
        <v>6044</v>
      </c>
      <c r="J5" s="6">
        <v>33</v>
      </c>
      <c r="K5" s="7">
        <f>J5/$J$209</f>
        <v>6.3461538461538458E-2</v>
      </c>
      <c r="L5" s="7">
        <f t="shared" si="3"/>
        <v>5.4599602911978825E-3</v>
      </c>
      <c r="R5" s="1"/>
      <c r="T5" s="1"/>
      <c r="V5" s="1"/>
      <c r="Y5" s="1"/>
      <c r="Z5" s="1"/>
      <c r="AE5" s="1"/>
      <c r="AG5" s="1"/>
      <c r="AI5" s="1"/>
      <c r="AL5" s="1"/>
      <c r="AM5" s="1"/>
    </row>
    <row r="6" spans="1:39" x14ac:dyDescent="0.25">
      <c r="A6" s="2" t="s">
        <v>17</v>
      </c>
      <c r="B6" s="3" t="s">
        <v>18</v>
      </c>
      <c r="C6" s="4">
        <v>3933</v>
      </c>
      <c r="D6" s="5">
        <f t="shared" si="0"/>
        <v>0.91592920353982299</v>
      </c>
      <c r="E6" s="4">
        <v>84</v>
      </c>
      <c r="F6" s="5">
        <f t="shared" si="1"/>
        <v>1.9562179785747556E-2</v>
      </c>
      <c r="G6" s="4">
        <v>277</v>
      </c>
      <c r="H6" s="5">
        <f t="shared" si="2"/>
        <v>6.4508616674429434E-2</v>
      </c>
      <c r="I6" s="4">
        <v>4294</v>
      </c>
      <c r="J6" s="6">
        <v>19</v>
      </c>
      <c r="K6" s="7">
        <f>J6/$J$209</f>
        <v>3.653846153846154E-2</v>
      </c>
      <c r="L6" s="7">
        <f t="shared" si="3"/>
        <v>4.4247787610619468E-3</v>
      </c>
      <c r="R6" s="1"/>
      <c r="T6" s="1"/>
      <c r="V6" s="1"/>
      <c r="Y6" s="1"/>
      <c r="Z6" s="1"/>
      <c r="AE6" s="1"/>
      <c r="AG6" s="1"/>
      <c r="AI6" s="1"/>
      <c r="AL6" s="1"/>
      <c r="AM6" s="1"/>
    </row>
    <row r="7" spans="1:39" x14ac:dyDescent="0.25">
      <c r="A7" s="2" t="s">
        <v>19</v>
      </c>
      <c r="B7" s="3" t="s">
        <v>20</v>
      </c>
      <c r="C7" s="4">
        <v>7183</v>
      </c>
      <c r="D7" s="5">
        <f t="shared" si="0"/>
        <v>0.2145844536057836</v>
      </c>
      <c r="E7" s="4">
        <v>26191</v>
      </c>
      <c r="F7" s="5">
        <f t="shared" si="1"/>
        <v>0.78242815319352332</v>
      </c>
      <c r="G7" s="4">
        <v>100</v>
      </c>
      <c r="H7" s="5">
        <f t="shared" si="2"/>
        <v>2.9873932006930751E-3</v>
      </c>
      <c r="I7" s="4">
        <v>33474</v>
      </c>
      <c r="J7" s="6">
        <v>12</v>
      </c>
      <c r="K7" s="7">
        <f>J7/$J$209</f>
        <v>2.3076923076923078E-2</v>
      </c>
      <c r="L7" s="7">
        <f t="shared" si="3"/>
        <v>3.5848718408316901E-4</v>
      </c>
      <c r="R7" s="1"/>
      <c r="T7" s="1"/>
      <c r="V7" s="1"/>
      <c r="Y7" s="1"/>
      <c r="Z7" s="1"/>
      <c r="AE7" s="1"/>
      <c r="AG7" s="1"/>
      <c r="AI7" s="1"/>
      <c r="AL7" s="1"/>
      <c r="AM7" s="1"/>
    </row>
    <row r="8" spans="1:39" x14ac:dyDescent="0.25">
      <c r="A8" s="28" t="s">
        <v>23</v>
      </c>
      <c r="B8" s="29" t="s">
        <v>24</v>
      </c>
      <c r="C8" s="30">
        <v>1392</v>
      </c>
      <c r="D8" s="31">
        <f t="shared" si="0"/>
        <v>0.90507152145643688</v>
      </c>
      <c r="E8" s="30">
        <v>107</v>
      </c>
      <c r="F8" s="31">
        <f t="shared" si="1"/>
        <v>6.9570871261378411E-2</v>
      </c>
      <c r="G8" s="30">
        <v>39</v>
      </c>
      <c r="H8" s="31">
        <f t="shared" si="2"/>
        <v>2.5357607282184655E-2</v>
      </c>
      <c r="I8" s="30">
        <v>1538</v>
      </c>
      <c r="J8" s="32">
        <v>10</v>
      </c>
      <c r="K8" s="33">
        <f>J8/$J$209</f>
        <v>1.9230769230769232E-2</v>
      </c>
      <c r="L8" s="33">
        <f t="shared" si="3"/>
        <v>6.5019505851755524E-3</v>
      </c>
      <c r="R8" s="1"/>
      <c r="T8" s="1"/>
      <c r="V8" s="1"/>
      <c r="Y8" s="1"/>
      <c r="Z8" s="1"/>
      <c r="AE8" s="1"/>
      <c r="AG8" s="1"/>
      <c r="AI8" s="1"/>
      <c r="AL8" s="1"/>
      <c r="AM8" s="1"/>
    </row>
    <row r="9" spans="1:39" x14ac:dyDescent="0.25">
      <c r="A9" s="28" t="s">
        <v>25</v>
      </c>
      <c r="B9" s="29" t="s">
        <v>26</v>
      </c>
      <c r="C9" s="30">
        <v>2393</v>
      </c>
      <c r="D9" s="31">
        <f t="shared" si="0"/>
        <v>0.786395004929346</v>
      </c>
      <c r="E9" s="30">
        <v>504</v>
      </c>
      <c r="F9" s="31">
        <f t="shared" si="1"/>
        <v>0.16562602694709169</v>
      </c>
      <c r="G9" s="30">
        <v>146</v>
      </c>
      <c r="H9" s="31">
        <f t="shared" si="2"/>
        <v>4.7978968123562275E-2</v>
      </c>
      <c r="I9" s="30">
        <v>3043</v>
      </c>
      <c r="J9" s="32">
        <v>10</v>
      </c>
      <c r="K9" s="33">
        <f>J9/$J$209</f>
        <v>1.9230769230769232E-2</v>
      </c>
      <c r="L9" s="33">
        <f t="shared" si="3"/>
        <v>3.2862306933946761E-3</v>
      </c>
      <c r="R9" s="1"/>
      <c r="T9" s="1"/>
      <c r="V9" s="1"/>
      <c r="Y9" s="1"/>
      <c r="Z9" s="1"/>
      <c r="AE9" s="1"/>
      <c r="AG9" s="1"/>
      <c r="AI9" s="1"/>
      <c r="AL9" s="1"/>
      <c r="AM9" s="1"/>
    </row>
    <row r="10" spans="1:39" x14ac:dyDescent="0.25">
      <c r="A10" s="28" t="s">
        <v>21</v>
      </c>
      <c r="B10" s="29" t="s">
        <v>22</v>
      </c>
      <c r="C10" s="30">
        <v>828</v>
      </c>
      <c r="D10" s="31">
        <f>C10/I10</f>
        <v>0.96279069767441861</v>
      </c>
      <c r="E10" s="30">
        <v>9</v>
      </c>
      <c r="F10" s="31">
        <f>E10/I10</f>
        <v>1.0465116279069767E-2</v>
      </c>
      <c r="G10" s="30">
        <v>23</v>
      </c>
      <c r="H10" s="31">
        <f>G10/I10</f>
        <v>2.6744186046511628E-2</v>
      </c>
      <c r="I10" s="30">
        <v>860</v>
      </c>
      <c r="J10" s="32">
        <v>9</v>
      </c>
      <c r="K10" s="33">
        <f>J10/$J$209</f>
        <v>1.7307692307692309E-2</v>
      </c>
      <c r="L10" s="33">
        <f>J10/I10</f>
        <v>1.0465116279069767E-2</v>
      </c>
      <c r="R10" s="1"/>
      <c r="T10" s="1"/>
      <c r="V10" s="1"/>
      <c r="Y10" s="1"/>
      <c r="Z10" s="1"/>
      <c r="AE10" s="1"/>
      <c r="AG10" s="1"/>
      <c r="AI10" s="1"/>
      <c r="AL10" s="1"/>
      <c r="AM10" s="1"/>
    </row>
    <row r="11" spans="1:39" x14ac:dyDescent="0.25">
      <c r="A11" s="28" t="s">
        <v>27</v>
      </c>
      <c r="B11" s="29" t="s">
        <v>28</v>
      </c>
      <c r="C11" s="30">
        <v>2937</v>
      </c>
      <c r="D11" s="31">
        <f t="shared" si="0"/>
        <v>0.85601865345380357</v>
      </c>
      <c r="E11" s="30">
        <v>415</v>
      </c>
      <c r="F11" s="31">
        <f t="shared" si="1"/>
        <v>0.12095598950743223</v>
      </c>
      <c r="G11" s="30">
        <v>79</v>
      </c>
      <c r="H11" s="31">
        <f t="shared" si="2"/>
        <v>2.302535703876421E-2</v>
      </c>
      <c r="I11" s="30">
        <v>3431</v>
      </c>
      <c r="J11" s="32">
        <v>8</v>
      </c>
      <c r="K11" s="33">
        <f>J11/$J$209</f>
        <v>1.5384615384615385E-2</v>
      </c>
      <c r="L11" s="33">
        <f t="shared" si="3"/>
        <v>2.331681725444477E-3</v>
      </c>
      <c r="R11" s="1"/>
      <c r="T11" s="1"/>
      <c r="V11" s="1"/>
      <c r="Y11" s="1"/>
      <c r="Z11" s="1"/>
      <c r="AE11" s="1"/>
      <c r="AG11" s="1"/>
      <c r="AI11" s="1"/>
      <c r="AL11" s="1"/>
      <c r="AM11" s="1"/>
    </row>
    <row r="12" spans="1:39" s="14" customFormat="1" x14ac:dyDescent="0.25">
      <c r="A12" s="28" t="s">
        <v>29</v>
      </c>
      <c r="B12" s="29" t="s">
        <v>30</v>
      </c>
      <c r="C12" s="30">
        <v>436</v>
      </c>
      <c r="D12" s="31">
        <f t="shared" si="0"/>
        <v>0.92963752665245203</v>
      </c>
      <c r="E12" s="30">
        <v>22</v>
      </c>
      <c r="F12" s="31">
        <f t="shared" si="1"/>
        <v>4.6908315565031986E-2</v>
      </c>
      <c r="G12" s="30">
        <v>11</v>
      </c>
      <c r="H12" s="31">
        <f t="shared" si="2"/>
        <v>2.3454157782515993E-2</v>
      </c>
      <c r="I12" s="30">
        <v>469</v>
      </c>
      <c r="J12" s="32">
        <v>7</v>
      </c>
      <c r="K12" s="33">
        <f>J12/$J$209</f>
        <v>1.3461538461538462E-2</v>
      </c>
      <c r="L12" s="33">
        <f t="shared" si="3"/>
        <v>1.4925373134328358E-2</v>
      </c>
    </row>
    <row r="13" spans="1:39" s="14" customFormat="1" x14ac:dyDescent="0.25">
      <c r="A13" s="28" t="s">
        <v>31</v>
      </c>
      <c r="B13" s="29" t="s">
        <v>32</v>
      </c>
      <c r="C13" s="30">
        <v>814</v>
      </c>
      <c r="D13" s="31">
        <f t="shared" si="0"/>
        <v>0.97836538461538458</v>
      </c>
      <c r="E13" s="30">
        <v>3</v>
      </c>
      <c r="F13" s="31">
        <f t="shared" si="1"/>
        <v>3.605769230769231E-3</v>
      </c>
      <c r="G13" s="30">
        <v>15</v>
      </c>
      <c r="H13" s="31">
        <f t="shared" si="2"/>
        <v>1.8028846153846152E-2</v>
      </c>
      <c r="I13" s="30">
        <v>832</v>
      </c>
      <c r="J13" s="32">
        <v>7</v>
      </c>
      <c r="K13" s="33">
        <f>J13/$J$209</f>
        <v>1.3461538461538462E-2</v>
      </c>
      <c r="L13" s="33">
        <f t="shared" si="3"/>
        <v>8.4134615384615381E-3</v>
      </c>
    </row>
    <row r="14" spans="1:39" s="14" customFormat="1" x14ac:dyDescent="0.25">
      <c r="A14" s="28" t="s">
        <v>33</v>
      </c>
      <c r="B14" s="29" t="s">
        <v>34</v>
      </c>
      <c r="C14" s="30">
        <v>1661</v>
      </c>
      <c r="D14" s="31">
        <f t="shared" si="0"/>
        <v>0.57414448669201523</v>
      </c>
      <c r="E14" s="30">
        <v>1136</v>
      </c>
      <c r="F14" s="31">
        <f t="shared" si="1"/>
        <v>0.3926719668164535</v>
      </c>
      <c r="G14" s="30">
        <v>96</v>
      </c>
      <c r="H14" s="31">
        <f t="shared" si="2"/>
        <v>3.3183546491531282E-2</v>
      </c>
      <c r="I14" s="30">
        <v>2893</v>
      </c>
      <c r="J14" s="32">
        <v>7</v>
      </c>
      <c r="K14" s="33">
        <f>J14/$J$209</f>
        <v>1.3461538461538462E-2</v>
      </c>
      <c r="L14" s="33">
        <f t="shared" si="3"/>
        <v>2.4196335983408227E-3</v>
      </c>
    </row>
    <row r="15" spans="1:39" s="14" customFormat="1" ht="26.4" x14ac:dyDescent="0.25">
      <c r="A15" s="2"/>
      <c r="B15" s="3" t="str">
        <f>B16&amp;", "&amp;B17&amp;", "&amp;B18&amp;", "&amp;B19&amp;", "&amp;B20&amp;", "&amp;B21</f>
        <v>Elektroenerģijas ražošana, Citi informācijas tehnoloģiju un datoru pakalpojumi, Pārējā mazumtirdzniecība nespecializētajos veikalos, Datorprogrammēšana, Nekustamā īpašuma pārvaldīšana par atlīdzību vai uz līguma pamata, Automobiļu apkope un remonts</v>
      </c>
      <c r="C15" s="4">
        <f>SUM(C16:C21)</f>
        <v>13644</v>
      </c>
      <c r="D15" s="5">
        <f>C15/I15</f>
        <v>0.7895833333333333</v>
      </c>
      <c r="E15" s="4">
        <f>SUM(E16:E21)</f>
        <v>2956</v>
      </c>
      <c r="F15" s="5">
        <f>E15/I15</f>
        <v>0.17106481481481481</v>
      </c>
      <c r="G15" s="4">
        <f>SUM(G16:G21)</f>
        <v>680</v>
      </c>
      <c r="H15" s="5">
        <f>G15/I15</f>
        <v>3.9351851851851853E-2</v>
      </c>
      <c r="I15" s="4">
        <f>SUM(I16:I21)</f>
        <v>17280</v>
      </c>
      <c r="J15" s="6">
        <f>SUM(J16:J21)</f>
        <v>36</v>
      </c>
      <c r="K15" s="7">
        <f>J15/$J$209</f>
        <v>6.9230769230769235E-2</v>
      </c>
      <c r="L15" s="7">
        <f>J15/I15</f>
        <v>2.0833333333333333E-3</v>
      </c>
      <c r="M15" s="1"/>
      <c r="N15" s="1"/>
      <c r="O15" s="1"/>
      <c r="P15" s="1"/>
      <c r="Q15" s="1"/>
      <c r="S15" s="1"/>
      <c r="U15" s="1"/>
      <c r="W15" s="1"/>
      <c r="X15" s="1"/>
      <c r="Y15" s="1"/>
      <c r="Z15" s="1"/>
      <c r="AA15" s="1"/>
      <c r="AB15" s="1"/>
      <c r="AC15" s="1"/>
      <c r="AD15" s="1"/>
      <c r="AE15" s="1"/>
      <c r="AF15" s="1"/>
      <c r="AG15" s="1"/>
      <c r="AH15" s="1"/>
      <c r="AI15" s="1"/>
      <c r="AJ15" s="1"/>
      <c r="AK15" s="1"/>
      <c r="AL15" s="1"/>
      <c r="AM15" s="1"/>
    </row>
    <row r="16" spans="1:39" s="14" customFormat="1" x14ac:dyDescent="0.25">
      <c r="A16" s="8" t="s">
        <v>37</v>
      </c>
      <c r="B16" s="9" t="s">
        <v>38</v>
      </c>
      <c r="C16" s="10">
        <v>439</v>
      </c>
      <c r="D16" s="11">
        <f t="shared" si="0"/>
        <v>0.9799107142857143</v>
      </c>
      <c r="E16" s="10">
        <v>6</v>
      </c>
      <c r="F16" s="11">
        <f t="shared" si="1"/>
        <v>1.3392857142857142E-2</v>
      </c>
      <c r="G16" s="10">
        <v>3</v>
      </c>
      <c r="H16" s="11">
        <f t="shared" si="2"/>
        <v>6.6964285714285711E-3</v>
      </c>
      <c r="I16" s="10">
        <v>448</v>
      </c>
      <c r="J16" s="12">
        <v>6</v>
      </c>
      <c r="K16" s="15">
        <f>J16/$J$209</f>
        <v>1.1538461538461539E-2</v>
      </c>
      <c r="L16" s="15">
        <f t="shared" si="3"/>
        <v>1.3392857142857142E-2</v>
      </c>
      <c r="M16" s="1"/>
      <c r="N16" s="1"/>
      <c r="O16" s="1"/>
      <c r="P16" s="1"/>
      <c r="Q16" s="1"/>
      <c r="S16" s="1"/>
      <c r="U16" s="1"/>
      <c r="W16" s="1"/>
      <c r="X16" s="1"/>
      <c r="Y16" s="1"/>
      <c r="Z16" s="1"/>
      <c r="AA16" s="1"/>
      <c r="AB16" s="1"/>
      <c r="AC16" s="1"/>
      <c r="AD16" s="1"/>
      <c r="AE16" s="1"/>
      <c r="AF16" s="1"/>
      <c r="AG16" s="1"/>
      <c r="AH16" s="1"/>
      <c r="AI16" s="1"/>
      <c r="AJ16" s="1"/>
      <c r="AK16" s="1"/>
      <c r="AL16" s="1"/>
      <c r="AM16" s="1"/>
    </row>
    <row r="17" spans="1:39" s="14" customFormat="1" x14ac:dyDescent="0.25">
      <c r="A17" s="8" t="s">
        <v>41</v>
      </c>
      <c r="B17" s="9" t="s">
        <v>42</v>
      </c>
      <c r="C17" s="10">
        <v>1255</v>
      </c>
      <c r="D17" s="11">
        <f t="shared" si="0"/>
        <v>0.71064552661381652</v>
      </c>
      <c r="E17" s="10">
        <v>457</v>
      </c>
      <c r="F17" s="11">
        <f t="shared" si="1"/>
        <v>0.25877689694224237</v>
      </c>
      <c r="G17" s="10">
        <v>54</v>
      </c>
      <c r="H17" s="11">
        <f t="shared" si="2"/>
        <v>3.0577576443941108E-2</v>
      </c>
      <c r="I17" s="10">
        <v>1766</v>
      </c>
      <c r="J17" s="12">
        <v>6</v>
      </c>
      <c r="K17" s="15">
        <f>J17/$J$209</f>
        <v>1.1538461538461539E-2</v>
      </c>
      <c r="L17" s="15">
        <f t="shared" si="3"/>
        <v>3.3975084937712344E-3</v>
      </c>
      <c r="M17" s="1"/>
      <c r="N17" s="1"/>
      <c r="O17" s="1"/>
      <c r="P17" s="1"/>
      <c r="Q17" s="1"/>
      <c r="S17" s="1"/>
      <c r="U17" s="1"/>
      <c r="W17" s="1"/>
      <c r="X17" s="1"/>
      <c r="Y17" s="1"/>
      <c r="Z17" s="1"/>
      <c r="AA17" s="1"/>
      <c r="AB17" s="1"/>
      <c r="AC17" s="1"/>
      <c r="AD17" s="1"/>
      <c r="AE17" s="1"/>
      <c r="AF17" s="1"/>
      <c r="AG17" s="1"/>
      <c r="AH17" s="1"/>
      <c r="AI17" s="1"/>
      <c r="AJ17" s="1"/>
      <c r="AK17" s="1"/>
      <c r="AL17" s="1"/>
      <c r="AM17" s="1"/>
    </row>
    <row r="18" spans="1:39" s="14" customFormat="1" x14ac:dyDescent="0.25">
      <c r="A18" s="8" t="s">
        <v>43</v>
      </c>
      <c r="B18" s="9" t="s">
        <v>44</v>
      </c>
      <c r="C18" s="10">
        <v>2294</v>
      </c>
      <c r="D18" s="11">
        <f t="shared" si="0"/>
        <v>0.85885436166229878</v>
      </c>
      <c r="E18" s="10">
        <v>138</v>
      </c>
      <c r="F18" s="11">
        <f t="shared" si="1"/>
        <v>5.1666042680643953E-2</v>
      </c>
      <c r="G18" s="10">
        <v>239</v>
      </c>
      <c r="H18" s="11">
        <f t="shared" si="2"/>
        <v>8.9479595657057279E-2</v>
      </c>
      <c r="I18" s="10">
        <v>2671</v>
      </c>
      <c r="J18" s="12">
        <v>6</v>
      </c>
      <c r="K18" s="13">
        <f>J18/$J$209</f>
        <v>1.1538461538461539E-2</v>
      </c>
      <c r="L18" s="15">
        <f t="shared" si="3"/>
        <v>2.2463496817671283E-3</v>
      </c>
      <c r="M18" s="1"/>
      <c r="N18" s="1"/>
      <c r="O18" s="1"/>
      <c r="P18" s="1"/>
      <c r="Q18" s="1"/>
      <c r="S18" s="1"/>
      <c r="U18" s="1"/>
      <c r="W18" s="1"/>
      <c r="X18" s="1"/>
      <c r="Y18" s="1"/>
      <c r="Z18" s="1"/>
      <c r="AA18" s="1"/>
      <c r="AB18" s="1"/>
      <c r="AC18" s="1"/>
      <c r="AD18" s="1"/>
      <c r="AE18" s="1"/>
      <c r="AF18" s="1"/>
      <c r="AG18" s="1"/>
      <c r="AH18" s="1"/>
      <c r="AI18" s="1"/>
      <c r="AJ18" s="1"/>
      <c r="AK18" s="1"/>
      <c r="AL18" s="1"/>
      <c r="AM18" s="1"/>
    </row>
    <row r="19" spans="1:39" s="14" customFormat="1" x14ac:dyDescent="0.25">
      <c r="A19" s="8" t="s">
        <v>45</v>
      </c>
      <c r="B19" s="9" t="s">
        <v>46</v>
      </c>
      <c r="C19" s="10">
        <v>2562</v>
      </c>
      <c r="D19" s="11">
        <f t="shared" si="0"/>
        <v>0.7961466749533872</v>
      </c>
      <c r="E19" s="10">
        <v>587</v>
      </c>
      <c r="F19" s="11">
        <f t="shared" si="1"/>
        <v>0.18241143567433188</v>
      </c>
      <c r="G19" s="10">
        <v>69</v>
      </c>
      <c r="H19" s="11">
        <f t="shared" si="2"/>
        <v>2.144188937228092E-2</v>
      </c>
      <c r="I19" s="10">
        <v>3218</v>
      </c>
      <c r="J19" s="12">
        <v>6</v>
      </c>
      <c r="K19" s="13">
        <f>J19/$J$209</f>
        <v>1.1538461538461539E-2</v>
      </c>
      <c r="L19" s="15">
        <f t="shared" si="3"/>
        <v>1.8645121193287756E-3</v>
      </c>
      <c r="M19" s="1"/>
      <c r="N19" s="1"/>
      <c r="O19" s="1"/>
      <c r="P19" s="1"/>
      <c r="Q19" s="1"/>
      <c r="S19" s="1"/>
      <c r="U19" s="1"/>
      <c r="W19" s="1"/>
      <c r="X19" s="1"/>
      <c r="Y19" s="1"/>
      <c r="Z19" s="1"/>
      <c r="AA19" s="1"/>
      <c r="AB19" s="1"/>
      <c r="AC19" s="1"/>
      <c r="AD19" s="1"/>
      <c r="AE19" s="1"/>
      <c r="AF19" s="1"/>
      <c r="AG19" s="1"/>
      <c r="AH19" s="1"/>
      <c r="AI19" s="1"/>
      <c r="AJ19" s="1"/>
      <c r="AK19" s="1"/>
      <c r="AL19" s="1"/>
      <c r="AM19" s="1"/>
    </row>
    <row r="20" spans="1:39" s="14" customFormat="1" x14ac:dyDescent="0.25">
      <c r="A20" s="8" t="s">
        <v>47</v>
      </c>
      <c r="B20" s="9" t="s">
        <v>48</v>
      </c>
      <c r="C20" s="10">
        <v>3961</v>
      </c>
      <c r="D20" s="11">
        <f t="shared" si="0"/>
        <v>0.87400706090026481</v>
      </c>
      <c r="E20" s="10">
        <v>546</v>
      </c>
      <c r="F20" s="11">
        <f t="shared" si="1"/>
        <v>0.1204766107678729</v>
      </c>
      <c r="G20" s="10">
        <v>25</v>
      </c>
      <c r="H20" s="11">
        <f t="shared" si="2"/>
        <v>5.5163283318623128E-3</v>
      </c>
      <c r="I20" s="10">
        <v>4532</v>
      </c>
      <c r="J20" s="12">
        <v>6</v>
      </c>
      <c r="K20" s="13">
        <f>J20/$J$209</f>
        <v>1.1538461538461539E-2</v>
      </c>
      <c r="L20" s="15">
        <f t="shared" si="3"/>
        <v>1.3239187996469551E-3</v>
      </c>
      <c r="M20" s="1"/>
      <c r="N20" s="1"/>
      <c r="O20" s="1"/>
      <c r="P20" s="1"/>
      <c r="Q20" s="1"/>
      <c r="S20" s="1"/>
      <c r="U20" s="1"/>
      <c r="W20" s="1"/>
      <c r="X20" s="1"/>
      <c r="Y20" s="1"/>
      <c r="Z20" s="1"/>
      <c r="AA20" s="1"/>
      <c r="AB20" s="1"/>
      <c r="AC20" s="1"/>
      <c r="AD20" s="1"/>
      <c r="AE20" s="1"/>
      <c r="AF20" s="1"/>
      <c r="AG20" s="1"/>
      <c r="AH20" s="1"/>
      <c r="AI20" s="1"/>
      <c r="AJ20" s="1"/>
      <c r="AK20" s="1"/>
      <c r="AL20" s="1"/>
      <c r="AM20" s="1"/>
    </row>
    <row r="21" spans="1:39" s="14" customFormat="1" x14ac:dyDescent="0.25">
      <c r="A21" s="8" t="s">
        <v>49</v>
      </c>
      <c r="B21" s="9" t="s">
        <v>50</v>
      </c>
      <c r="C21" s="10">
        <v>3133</v>
      </c>
      <c r="D21" s="11">
        <f t="shared" si="0"/>
        <v>0.67448869752421958</v>
      </c>
      <c r="E21" s="10">
        <v>1222</v>
      </c>
      <c r="F21" s="11">
        <f t="shared" si="1"/>
        <v>0.26307857911733046</v>
      </c>
      <c r="G21" s="10">
        <v>290</v>
      </c>
      <c r="H21" s="11">
        <f t="shared" si="2"/>
        <v>6.2432723358449946E-2</v>
      </c>
      <c r="I21" s="10">
        <v>4645</v>
      </c>
      <c r="J21" s="12">
        <v>6</v>
      </c>
      <c r="K21" s="13">
        <f>J21/$J$209</f>
        <v>1.1538461538461539E-2</v>
      </c>
      <c r="L21" s="15">
        <f t="shared" si="3"/>
        <v>1.2917115177610333E-3</v>
      </c>
      <c r="M21" s="1"/>
      <c r="N21" s="1"/>
      <c r="O21" s="1"/>
      <c r="P21" s="1"/>
      <c r="Q21" s="1"/>
      <c r="S21" s="1"/>
      <c r="U21" s="1"/>
      <c r="W21" s="1"/>
      <c r="X21" s="1"/>
      <c r="Y21" s="1"/>
      <c r="Z21" s="1"/>
      <c r="AA21" s="1"/>
      <c r="AB21" s="1"/>
      <c r="AC21" s="1"/>
      <c r="AD21" s="1"/>
      <c r="AE21" s="1"/>
      <c r="AF21" s="1"/>
      <c r="AG21" s="1"/>
      <c r="AH21" s="1"/>
      <c r="AI21" s="1"/>
      <c r="AJ21" s="1"/>
      <c r="AK21" s="1"/>
      <c r="AL21" s="1"/>
      <c r="AM21" s="1"/>
    </row>
    <row r="22" spans="1:39" s="14" customFormat="1" ht="26.4" x14ac:dyDescent="0.25">
      <c r="A22" s="2"/>
      <c r="B22" s="3" t="str">
        <f>B23&amp;", "&amp;B24&amp;", "&amp;B25&amp;", "&amp;B26&amp;", "&amp;B27&amp;", "&amp;B28&amp;", "&amp;B29&amp;", "&amp;B30&amp;", "&amp;B31&amp;", "&amp;B32</f>
        <v>Augļu un dārzeņu vairumtirdzniecība, Būvniecības projektu izstrādāšana, Ceļu un maģistrāļu būvniecība, Kuģu un laivu remonts un apkope, Personiskās drošības darbības, Izmitināšana viesnīcās un līdzīgās apmešanās vietās, Bāru darbība, Elektroinstalācijas ierīkošana, Apģērbu mazumtirdzniecība specializētajos veikalos, Reklāmas aģentūru darbība</v>
      </c>
      <c r="C22" s="4">
        <f>SUM(C23:C32)</f>
        <v>7163</v>
      </c>
      <c r="D22" s="5">
        <f>C22/I22</f>
        <v>0.85375446960667456</v>
      </c>
      <c r="E22" s="4">
        <f>SUM(E23:E32)</f>
        <v>782</v>
      </c>
      <c r="F22" s="5">
        <f>E22/I22</f>
        <v>9.3206197854588793E-2</v>
      </c>
      <c r="G22" s="4">
        <f>SUM(G23:G32)</f>
        <v>445</v>
      </c>
      <c r="H22" s="5">
        <f>G22/I22</f>
        <v>5.3039332538736592E-2</v>
      </c>
      <c r="I22" s="4">
        <f>SUM(I23:I32)</f>
        <v>8390</v>
      </c>
      <c r="J22" s="6">
        <f>SUM(J23:J32)</f>
        <v>50</v>
      </c>
      <c r="K22" s="7">
        <f>J22/$J$209</f>
        <v>9.6153846153846159E-2</v>
      </c>
      <c r="L22" s="7">
        <f>J22/I22</f>
        <v>5.9594755661501785E-3</v>
      </c>
      <c r="M22" s="1"/>
      <c r="N22" s="1"/>
      <c r="O22" s="1"/>
      <c r="P22" s="1"/>
      <c r="Q22" s="1"/>
      <c r="S22" s="1"/>
      <c r="U22" s="1"/>
      <c r="W22" s="1"/>
      <c r="X22" s="1"/>
      <c r="AA22" s="1"/>
      <c r="AB22" s="1"/>
      <c r="AC22" s="1"/>
      <c r="AD22" s="1"/>
      <c r="AF22" s="1"/>
      <c r="AH22" s="1"/>
      <c r="AJ22" s="1"/>
      <c r="AK22" s="1"/>
    </row>
    <row r="23" spans="1:39" s="14" customFormat="1" x14ac:dyDescent="0.25">
      <c r="A23" s="8" t="s">
        <v>51</v>
      </c>
      <c r="B23" s="9" t="s">
        <v>52</v>
      </c>
      <c r="C23" s="10">
        <v>187</v>
      </c>
      <c r="D23" s="11">
        <f t="shared" si="0"/>
        <v>0.95897435897435901</v>
      </c>
      <c r="E23" s="10">
        <v>3</v>
      </c>
      <c r="F23" s="11">
        <f t="shared" si="1"/>
        <v>1.5384615384615385E-2</v>
      </c>
      <c r="G23" s="10">
        <v>5</v>
      </c>
      <c r="H23" s="11">
        <f t="shared" si="2"/>
        <v>2.564102564102564E-2</v>
      </c>
      <c r="I23" s="10">
        <v>195</v>
      </c>
      <c r="J23" s="12">
        <v>5</v>
      </c>
      <c r="K23" s="15">
        <f>J23/$J$209</f>
        <v>9.6153846153846159E-3</v>
      </c>
      <c r="L23" s="15">
        <f t="shared" si="3"/>
        <v>2.564102564102564E-2</v>
      </c>
      <c r="M23" s="1"/>
      <c r="N23" s="1"/>
      <c r="O23" s="1"/>
      <c r="P23" s="1"/>
      <c r="Q23" s="1"/>
      <c r="S23" s="1"/>
      <c r="U23" s="1"/>
      <c r="W23" s="1"/>
      <c r="X23" s="1"/>
      <c r="Y23" s="1"/>
      <c r="Z23" s="1"/>
      <c r="AA23" s="1"/>
      <c r="AB23" s="1"/>
      <c r="AC23" s="1"/>
      <c r="AD23" s="1"/>
      <c r="AE23" s="1"/>
      <c r="AF23" s="1"/>
      <c r="AG23" s="1"/>
      <c r="AH23" s="1"/>
      <c r="AI23" s="1"/>
      <c r="AJ23" s="1"/>
      <c r="AK23" s="1"/>
      <c r="AL23" s="1"/>
      <c r="AM23" s="1"/>
    </row>
    <row r="24" spans="1:39" s="14" customFormat="1" x14ac:dyDescent="0.25">
      <c r="A24" s="8" t="s">
        <v>39</v>
      </c>
      <c r="B24" s="9" t="s">
        <v>40</v>
      </c>
      <c r="C24" s="10">
        <v>709</v>
      </c>
      <c r="D24" s="11">
        <f>C24/I24</f>
        <v>0.85731559854897221</v>
      </c>
      <c r="E24" s="10">
        <v>98</v>
      </c>
      <c r="F24" s="11">
        <f>E24/I24</f>
        <v>0.1185006045949214</v>
      </c>
      <c r="G24" s="10">
        <v>20</v>
      </c>
      <c r="H24" s="11">
        <f>G24/I24</f>
        <v>2.4183796856106408E-2</v>
      </c>
      <c r="I24" s="10">
        <v>827</v>
      </c>
      <c r="J24" s="12">
        <v>5</v>
      </c>
      <c r="K24" s="15">
        <f>J24/$J$209</f>
        <v>9.6153846153846159E-3</v>
      </c>
      <c r="L24" s="15">
        <f>J24/I24</f>
        <v>6.0459492140266021E-3</v>
      </c>
      <c r="M24" s="1"/>
      <c r="N24" s="1"/>
      <c r="O24" s="1"/>
      <c r="P24" s="1"/>
      <c r="Q24" s="1"/>
      <c r="S24" s="1"/>
      <c r="U24" s="1"/>
      <c r="W24" s="1"/>
      <c r="X24" s="1"/>
      <c r="Y24" s="1"/>
      <c r="Z24" s="1"/>
      <c r="AA24" s="1"/>
      <c r="AB24" s="1"/>
      <c r="AC24" s="1"/>
      <c r="AD24" s="1"/>
      <c r="AE24" s="1"/>
      <c r="AF24" s="1"/>
      <c r="AG24" s="1"/>
      <c r="AH24" s="1"/>
      <c r="AI24" s="1"/>
      <c r="AJ24" s="1"/>
      <c r="AK24" s="1"/>
      <c r="AL24" s="1"/>
      <c r="AM24" s="1"/>
    </row>
    <row r="25" spans="1:39" s="14" customFormat="1" x14ac:dyDescent="0.25">
      <c r="A25" s="8" t="s">
        <v>35</v>
      </c>
      <c r="B25" s="9" t="s">
        <v>36</v>
      </c>
      <c r="C25" s="10">
        <v>396</v>
      </c>
      <c r="D25" s="11">
        <f>C25/I25</f>
        <v>0.91879350348027844</v>
      </c>
      <c r="E25" s="10">
        <v>28</v>
      </c>
      <c r="F25" s="11">
        <f>E25/I25</f>
        <v>6.4965197215777259E-2</v>
      </c>
      <c r="G25" s="10">
        <v>7</v>
      </c>
      <c r="H25" s="11">
        <f>G25/I25</f>
        <v>1.6241299303944315E-2</v>
      </c>
      <c r="I25" s="10">
        <v>431</v>
      </c>
      <c r="J25" s="12">
        <v>5</v>
      </c>
      <c r="K25" s="15">
        <f>J25/$J$209</f>
        <v>9.6153846153846159E-3</v>
      </c>
      <c r="L25" s="15">
        <f>J25/I25</f>
        <v>1.1600928074245939E-2</v>
      </c>
      <c r="M25" s="1"/>
      <c r="N25" s="1"/>
      <c r="O25" s="1"/>
      <c r="P25" s="1"/>
      <c r="Q25" s="1"/>
      <c r="S25" s="1"/>
      <c r="U25" s="1"/>
      <c r="W25" s="1"/>
      <c r="X25" s="1"/>
      <c r="AA25" s="1"/>
      <c r="AB25" s="1"/>
      <c r="AC25" s="1"/>
      <c r="AD25" s="1"/>
      <c r="AF25" s="1"/>
      <c r="AH25" s="1"/>
      <c r="AJ25" s="1"/>
      <c r="AK25" s="1"/>
    </row>
    <row r="26" spans="1:39" s="14" customFormat="1" x14ac:dyDescent="0.25">
      <c r="A26" s="8" t="s">
        <v>53</v>
      </c>
      <c r="B26" s="9" t="s">
        <v>54</v>
      </c>
      <c r="C26" s="10">
        <v>184</v>
      </c>
      <c r="D26" s="11">
        <f t="shared" si="0"/>
        <v>0.85581395348837208</v>
      </c>
      <c r="E26" s="10">
        <v>11</v>
      </c>
      <c r="F26" s="11">
        <f t="shared" si="1"/>
        <v>5.1162790697674418E-2</v>
      </c>
      <c r="G26" s="10">
        <v>20</v>
      </c>
      <c r="H26" s="11">
        <f t="shared" si="2"/>
        <v>9.3023255813953487E-2</v>
      </c>
      <c r="I26" s="10">
        <v>215</v>
      </c>
      <c r="J26" s="12">
        <v>5</v>
      </c>
      <c r="K26" s="15">
        <f>J26/$J$209</f>
        <v>9.6153846153846159E-3</v>
      </c>
      <c r="L26" s="15">
        <f t="shared" si="3"/>
        <v>2.3255813953488372E-2</v>
      </c>
      <c r="M26" s="1"/>
      <c r="N26" s="1"/>
      <c r="O26" s="1"/>
      <c r="P26" s="1"/>
      <c r="Q26" s="1"/>
      <c r="S26" s="1"/>
      <c r="U26" s="1"/>
      <c r="W26" s="1"/>
      <c r="X26" s="1"/>
      <c r="Y26" s="1"/>
      <c r="Z26" s="1"/>
      <c r="AA26" s="1"/>
      <c r="AB26" s="1"/>
      <c r="AC26" s="1"/>
      <c r="AD26" s="1"/>
      <c r="AE26" s="1"/>
      <c r="AF26" s="1"/>
      <c r="AG26" s="1"/>
      <c r="AH26" s="1"/>
      <c r="AI26" s="1"/>
      <c r="AJ26" s="1"/>
      <c r="AK26" s="1"/>
      <c r="AL26" s="1"/>
      <c r="AM26" s="1"/>
    </row>
    <row r="27" spans="1:39" s="14" customFormat="1" x14ac:dyDescent="0.25">
      <c r="A27" s="8" t="s">
        <v>55</v>
      </c>
      <c r="B27" s="9" t="s">
        <v>56</v>
      </c>
      <c r="C27" s="10">
        <v>288</v>
      </c>
      <c r="D27" s="11">
        <f t="shared" si="0"/>
        <v>0.91428571428571426</v>
      </c>
      <c r="E27" s="10">
        <v>19</v>
      </c>
      <c r="F27" s="11">
        <f t="shared" si="1"/>
        <v>6.0317460317460318E-2</v>
      </c>
      <c r="G27" s="10">
        <v>8</v>
      </c>
      <c r="H27" s="11">
        <f t="shared" si="2"/>
        <v>2.5396825396825397E-2</v>
      </c>
      <c r="I27" s="10">
        <v>315</v>
      </c>
      <c r="J27" s="12">
        <v>5</v>
      </c>
      <c r="K27" s="15">
        <f>J27/$J$209</f>
        <v>9.6153846153846159E-3</v>
      </c>
      <c r="L27" s="15">
        <f t="shared" si="3"/>
        <v>1.5873015873015872E-2</v>
      </c>
      <c r="M27" s="1"/>
      <c r="N27" s="1"/>
      <c r="O27" s="1"/>
      <c r="P27" s="1"/>
      <c r="Q27" s="1"/>
      <c r="S27" s="1"/>
      <c r="U27" s="1"/>
      <c r="W27" s="1"/>
      <c r="X27" s="1"/>
      <c r="Y27" s="1"/>
      <c r="Z27" s="1"/>
      <c r="AA27" s="1"/>
      <c r="AB27" s="1"/>
      <c r="AC27" s="1"/>
      <c r="AD27" s="1"/>
      <c r="AE27" s="1"/>
      <c r="AF27" s="1"/>
      <c r="AG27" s="1"/>
      <c r="AH27" s="1"/>
      <c r="AI27" s="1"/>
      <c r="AJ27" s="1"/>
      <c r="AK27" s="1"/>
      <c r="AL27" s="1"/>
      <c r="AM27" s="1"/>
    </row>
    <row r="28" spans="1:39" s="14" customFormat="1" x14ac:dyDescent="0.25">
      <c r="A28" s="8" t="s">
        <v>59</v>
      </c>
      <c r="B28" s="9" t="s">
        <v>60</v>
      </c>
      <c r="C28" s="10">
        <v>501</v>
      </c>
      <c r="D28" s="11">
        <f t="shared" si="0"/>
        <v>0.947069943289225</v>
      </c>
      <c r="E28" s="10">
        <v>23</v>
      </c>
      <c r="F28" s="11">
        <f t="shared" si="1"/>
        <v>4.3478260869565216E-2</v>
      </c>
      <c r="G28" s="10">
        <v>5</v>
      </c>
      <c r="H28" s="11">
        <f t="shared" si="2"/>
        <v>9.4517958412098299E-3</v>
      </c>
      <c r="I28" s="10">
        <v>529</v>
      </c>
      <c r="J28" s="12">
        <v>5</v>
      </c>
      <c r="K28" s="15">
        <f>J28/$J$209</f>
        <v>9.6153846153846159E-3</v>
      </c>
      <c r="L28" s="15">
        <f t="shared" si="3"/>
        <v>9.4517958412098299E-3</v>
      </c>
      <c r="M28" s="1"/>
      <c r="N28" s="1"/>
      <c r="O28" s="1"/>
      <c r="P28" s="1"/>
      <c r="Q28" s="1"/>
      <c r="S28" s="1"/>
      <c r="U28" s="1"/>
      <c r="W28" s="1"/>
      <c r="X28" s="1"/>
      <c r="Y28" s="1"/>
      <c r="Z28" s="1"/>
      <c r="AA28" s="1"/>
      <c r="AB28" s="1"/>
      <c r="AC28" s="1"/>
      <c r="AD28" s="1"/>
      <c r="AE28" s="1"/>
      <c r="AF28" s="1"/>
      <c r="AG28" s="1"/>
      <c r="AH28" s="1"/>
      <c r="AI28" s="1"/>
      <c r="AJ28" s="1"/>
      <c r="AK28" s="1"/>
      <c r="AL28" s="1"/>
      <c r="AM28" s="1"/>
    </row>
    <row r="29" spans="1:39" s="14" customFormat="1" x14ac:dyDescent="0.25">
      <c r="A29" s="8" t="s">
        <v>61</v>
      </c>
      <c r="B29" s="9" t="s">
        <v>62</v>
      </c>
      <c r="C29" s="10">
        <v>671</v>
      </c>
      <c r="D29" s="11">
        <f t="shared" si="0"/>
        <v>0.9490806223479491</v>
      </c>
      <c r="E29" s="10">
        <v>3</v>
      </c>
      <c r="F29" s="11">
        <f t="shared" si="1"/>
        <v>4.2432814710042432E-3</v>
      </c>
      <c r="G29" s="10">
        <v>33</v>
      </c>
      <c r="H29" s="11">
        <f t="shared" si="2"/>
        <v>4.6676096181046678E-2</v>
      </c>
      <c r="I29" s="10">
        <v>707</v>
      </c>
      <c r="J29" s="12">
        <v>5</v>
      </c>
      <c r="K29" s="15">
        <f>J29/$J$209</f>
        <v>9.6153846153846159E-3</v>
      </c>
      <c r="L29" s="15">
        <f t="shared" si="3"/>
        <v>7.0721357850070717E-3</v>
      </c>
      <c r="M29" s="1"/>
      <c r="N29" s="1"/>
      <c r="O29" s="1"/>
      <c r="P29" s="1"/>
      <c r="Q29" s="1"/>
      <c r="S29" s="1"/>
      <c r="U29" s="1"/>
      <c r="W29" s="1"/>
      <c r="X29" s="1"/>
      <c r="Y29" s="1"/>
      <c r="Z29" s="1"/>
      <c r="AA29" s="1"/>
      <c r="AB29" s="1"/>
      <c r="AC29" s="1"/>
      <c r="AD29" s="1"/>
      <c r="AE29" s="1"/>
      <c r="AF29" s="1"/>
      <c r="AG29" s="1"/>
      <c r="AH29" s="1"/>
      <c r="AI29" s="1"/>
      <c r="AJ29" s="1"/>
      <c r="AK29" s="1"/>
      <c r="AL29" s="1"/>
      <c r="AM29" s="1"/>
    </row>
    <row r="30" spans="1:39" s="14" customFormat="1" x14ac:dyDescent="0.25">
      <c r="A30" s="8" t="s">
        <v>63</v>
      </c>
      <c r="B30" s="9" t="s">
        <v>64</v>
      </c>
      <c r="C30" s="10">
        <v>744</v>
      </c>
      <c r="D30" s="11">
        <f t="shared" si="0"/>
        <v>0.74399999999999999</v>
      </c>
      <c r="E30" s="10">
        <v>214</v>
      </c>
      <c r="F30" s="11">
        <f t="shared" si="1"/>
        <v>0.214</v>
      </c>
      <c r="G30" s="10">
        <v>42</v>
      </c>
      <c r="H30" s="11">
        <f t="shared" si="2"/>
        <v>4.2000000000000003E-2</v>
      </c>
      <c r="I30" s="10">
        <v>1000</v>
      </c>
      <c r="J30" s="12">
        <v>5</v>
      </c>
      <c r="K30" s="15">
        <f>J30/$J$209</f>
        <v>9.6153846153846159E-3</v>
      </c>
      <c r="L30" s="15">
        <f t="shared" si="3"/>
        <v>5.0000000000000001E-3</v>
      </c>
      <c r="M30" s="1"/>
      <c r="N30" s="1"/>
      <c r="O30" s="1"/>
      <c r="P30" s="1"/>
      <c r="Q30" s="1"/>
      <c r="S30" s="1"/>
      <c r="U30" s="1"/>
      <c r="W30" s="1"/>
      <c r="X30" s="1"/>
      <c r="Y30" s="1"/>
      <c r="Z30" s="1"/>
      <c r="AA30" s="1"/>
      <c r="AB30" s="1"/>
      <c r="AC30" s="1"/>
      <c r="AD30" s="1"/>
      <c r="AE30" s="1"/>
      <c r="AF30" s="1"/>
      <c r="AG30" s="1"/>
      <c r="AH30" s="1"/>
      <c r="AI30" s="1"/>
      <c r="AJ30" s="1"/>
      <c r="AK30" s="1"/>
      <c r="AL30" s="1"/>
      <c r="AM30" s="1"/>
    </row>
    <row r="31" spans="1:39" s="14" customFormat="1" x14ac:dyDescent="0.25">
      <c r="A31" s="8" t="s">
        <v>65</v>
      </c>
      <c r="B31" s="9" t="s">
        <v>66</v>
      </c>
      <c r="C31" s="10">
        <v>1239</v>
      </c>
      <c r="D31" s="11">
        <f t="shared" si="0"/>
        <v>0.82435129740518964</v>
      </c>
      <c r="E31" s="10">
        <v>54</v>
      </c>
      <c r="F31" s="11">
        <f t="shared" si="1"/>
        <v>3.5928143712574849E-2</v>
      </c>
      <c r="G31" s="10">
        <v>210</v>
      </c>
      <c r="H31" s="11">
        <f t="shared" si="2"/>
        <v>0.13972055888223553</v>
      </c>
      <c r="I31" s="10">
        <v>1503</v>
      </c>
      <c r="J31" s="12">
        <v>5</v>
      </c>
      <c r="K31" s="15">
        <f>J31/$J$209</f>
        <v>9.6153846153846159E-3</v>
      </c>
      <c r="L31" s="15">
        <f t="shared" si="3"/>
        <v>3.3266799733865601E-3</v>
      </c>
      <c r="M31" s="1"/>
      <c r="N31" s="1"/>
      <c r="O31" s="1"/>
      <c r="P31" s="1"/>
      <c r="Q31" s="1"/>
      <c r="S31" s="1"/>
      <c r="U31" s="1"/>
      <c r="W31" s="1"/>
      <c r="X31" s="1"/>
      <c r="Y31" s="1"/>
      <c r="Z31" s="1"/>
      <c r="AA31" s="1"/>
      <c r="AB31" s="1"/>
      <c r="AC31" s="1"/>
      <c r="AD31" s="1"/>
      <c r="AE31" s="1"/>
      <c r="AF31" s="1"/>
      <c r="AG31" s="1"/>
      <c r="AH31" s="1"/>
      <c r="AI31" s="1"/>
      <c r="AJ31" s="1"/>
      <c r="AK31" s="1"/>
      <c r="AL31" s="1"/>
      <c r="AM31" s="1"/>
    </row>
    <row r="32" spans="1:39" s="14" customFormat="1" x14ac:dyDescent="0.25">
      <c r="A32" s="8" t="s">
        <v>67</v>
      </c>
      <c r="B32" s="9" t="s">
        <v>68</v>
      </c>
      <c r="C32" s="10">
        <v>2244</v>
      </c>
      <c r="D32" s="11">
        <f t="shared" si="0"/>
        <v>0.84107946026986502</v>
      </c>
      <c r="E32" s="10">
        <v>329</v>
      </c>
      <c r="F32" s="11">
        <f t="shared" si="1"/>
        <v>0.12331334332833584</v>
      </c>
      <c r="G32" s="10">
        <v>95</v>
      </c>
      <c r="H32" s="11">
        <f t="shared" si="2"/>
        <v>3.5607196401799102E-2</v>
      </c>
      <c r="I32" s="10">
        <v>2668</v>
      </c>
      <c r="J32" s="12">
        <v>5</v>
      </c>
      <c r="K32" s="15">
        <f>J32/$J$209</f>
        <v>9.6153846153846159E-3</v>
      </c>
      <c r="L32" s="15">
        <f t="shared" si="3"/>
        <v>1.8740629685157421E-3</v>
      </c>
      <c r="M32" s="1"/>
      <c r="N32" s="1"/>
      <c r="O32" s="1"/>
      <c r="P32" s="1"/>
      <c r="Q32" s="1"/>
      <c r="S32" s="1"/>
      <c r="U32" s="1"/>
      <c r="W32" s="1"/>
      <c r="X32" s="1"/>
      <c r="AA32" s="1"/>
      <c r="AB32" s="1"/>
      <c r="AC32" s="1"/>
      <c r="AD32" s="1"/>
      <c r="AF32" s="1"/>
      <c r="AH32" s="1"/>
      <c r="AJ32" s="1"/>
      <c r="AK32" s="1"/>
    </row>
    <row r="33" spans="1:39" ht="66" x14ac:dyDescent="0.25">
      <c r="A33" s="2"/>
      <c r="B33" s="3" t="str">
        <f>B34&amp;", "&amp;B35&amp;", "&amp;B36&amp;", "&amp;B37&amp;", "&amp;B38&amp;", "&amp;B39&amp;", "&amp;B40&amp;", "&amp;B41&amp;", "&amp;B42&amp;", "&amp;B43&amp;", "&amp;B44&amp;", "&amp;B45&amp;", "&amp;B46</f>
        <v>Tekstilizstrādājumu mazumtirdzniecība specializētajos veikalos, Ūdensapgādes sistēmu būvniecība, Metāla konstrukciju un to sastāvdaļu ražošana, Ziedu, augu, sēklu, mēslošanas līdzekļu, istabas dzīvnieku un to barības mazumtirdzniecība specializētajos veikalos, Cita veida ēdināšanas pakalpojumi, Cauruļvadu, apkures un gaisa kondicionēšanas iekārtu uzstādīšana, Citur neklasificēta jaunu preču mazumtirdzniecība specializētajos veikalos, Datu apstrāde, uzturēšana un ar to saistītās darbības, Sava nekustama īpašuma pirkšana un pārdošana, Graudaugu (izņemot rīsu), pākšaugu un eļļas augu sēklu audzēšana, Automobiļu un citu vieglo transportlīdzekļu iznomāšana un ekspluatācijas līzings, Uzskaites, grāmatvedības, audita un revīzijas pakalpojumi; konsultēšana nodokļu jautājumos, Citur neklasificēti individuālie pakalpojumi</v>
      </c>
      <c r="C33" s="4">
        <f>SUM(C34:C46)</f>
        <v>16956</v>
      </c>
      <c r="D33" s="5">
        <f>C33/I33</f>
        <v>0.46279818767399966</v>
      </c>
      <c r="E33" s="4">
        <f>SUM(E34:E46)</f>
        <v>18668</v>
      </c>
      <c r="F33" s="5">
        <f>E33/I33</f>
        <v>0.50952562912822752</v>
      </c>
      <c r="G33" s="4">
        <f>SUM(G34:G46)</f>
        <v>1014</v>
      </c>
      <c r="H33" s="5">
        <f>G33/I33</f>
        <v>2.7676183197772805E-2</v>
      </c>
      <c r="I33" s="4">
        <f>SUM(I34:I46)</f>
        <v>36638</v>
      </c>
      <c r="J33" s="6">
        <f>SUM(J34:J46)</f>
        <v>52</v>
      </c>
      <c r="K33" s="7">
        <f>J33/$J$209</f>
        <v>0.1</v>
      </c>
      <c r="L33" s="7">
        <f>J33/I33</f>
        <v>1.4192914460396311E-3</v>
      </c>
      <c r="P33" s="14"/>
      <c r="V33" s="1"/>
      <c r="W33" s="14"/>
      <c r="X33" s="14"/>
      <c r="Y33" s="1"/>
      <c r="Z33" s="1"/>
      <c r="AE33" s="1"/>
      <c r="AG33" s="1"/>
      <c r="AI33" s="1"/>
      <c r="AL33" s="1"/>
      <c r="AM33" s="1"/>
    </row>
    <row r="34" spans="1:39" s="14" customFormat="1" x14ac:dyDescent="0.25">
      <c r="A34" s="8" t="s">
        <v>69</v>
      </c>
      <c r="B34" s="9" t="s">
        <v>70</v>
      </c>
      <c r="C34" s="10">
        <v>274</v>
      </c>
      <c r="D34" s="11">
        <f t="shared" si="0"/>
        <v>0.87261146496815289</v>
      </c>
      <c r="E34" s="10">
        <v>18</v>
      </c>
      <c r="F34" s="11">
        <f t="shared" si="1"/>
        <v>5.7324840764331211E-2</v>
      </c>
      <c r="G34" s="10">
        <v>22</v>
      </c>
      <c r="H34" s="11">
        <f t="shared" si="2"/>
        <v>7.0063694267515922E-2</v>
      </c>
      <c r="I34" s="10">
        <v>314</v>
      </c>
      <c r="J34" s="12">
        <v>4</v>
      </c>
      <c r="K34" s="15">
        <f>J34/$J$209</f>
        <v>7.6923076923076927E-3</v>
      </c>
      <c r="L34" s="15">
        <f t="shared" si="3"/>
        <v>1.2738853503184714E-2</v>
      </c>
      <c r="M34" s="1"/>
      <c r="N34" s="1"/>
      <c r="O34" s="1"/>
      <c r="P34" s="1"/>
      <c r="Q34" s="1"/>
      <c r="S34" s="1"/>
      <c r="U34" s="1"/>
      <c r="W34" s="1"/>
      <c r="X34" s="1"/>
      <c r="AA34" s="1"/>
      <c r="AB34" s="1"/>
      <c r="AC34" s="1"/>
      <c r="AD34" s="1"/>
      <c r="AF34" s="1"/>
      <c r="AH34" s="1"/>
      <c r="AJ34" s="1"/>
      <c r="AK34" s="1"/>
    </row>
    <row r="35" spans="1:39" s="14" customFormat="1" x14ac:dyDescent="0.25">
      <c r="A35" s="8" t="s">
        <v>57</v>
      </c>
      <c r="B35" s="9" t="s">
        <v>58</v>
      </c>
      <c r="C35" s="10">
        <v>287</v>
      </c>
      <c r="D35" s="11">
        <f>C35/I35</f>
        <v>0.88036809815950923</v>
      </c>
      <c r="E35" s="10">
        <v>28</v>
      </c>
      <c r="F35" s="11">
        <f>E35/I35</f>
        <v>8.5889570552147243E-2</v>
      </c>
      <c r="G35" s="10">
        <v>11</v>
      </c>
      <c r="H35" s="11">
        <f>G35/I35</f>
        <v>3.3742331288343558E-2</v>
      </c>
      <c r="I35" s="10">
        <v>326</v>
      </c>
      <c r="J35" s="12">
        <v>4</v>
      </c>
      <c r="K35" s="15">
        <f>J35/$J$209</f>
        <v>7.6923076923076927E-3</v>
      </c>
      <c r="L35" s="15">
        <f>J35/I35</f>
        <v>1.2269938650306749E-2</v>
      </c>
      <c r="M35" s="1"/>
      <c r="N35" s="1"/>
      <c r="O35" s="1"/>
      <c r="P35" s="1"/>
      <c r="Q35" s="1"/>
      <c r="S35" s="1"/>
      <c r="U35" s="1"/>
      <c r="W35" s="1"/>
      <c r="X35" s="1"/>
      <c r="Y35" s="1"/>
      <c r="Z35" s="1"/>
      <c r="AA35" s="1"/>
      <c r="AB35" s="1"/>
      <c r="AC35" s="1"/>
      <c r="AD35" s="1"/>
      <c r="AE35" s="1"/>
      <c r="AF35" s="1"/>
      <c r="AG35" s="1"/>
      <c r="AH35" s="1"/>
      <c r="AI35" s="1"/>
      <c r="AJ35" s="1"/>
      <c r="AK35" s="1"/>
      <c r="AL35" s="1"/>
      <c r="AM35" s="1"/>
    </row>
    <row r="36" spans="1:39" s="14" customFormat="1" x14ac:dyDescent="0.25">
      <c r="A36" s="8" t="s">
        <v>71</v>
      </c>
      <c r="B36" s="9" t="s">
        <v>72</v>
      </c>
      <c r="C36" s="10">
        <v>594</v>
      </c>
      <c r="D36" s="11">
        <f t="shared" si="0"/>
        <v>0.89323308270676693</v>
      </c>
      <c r="E36" s="10">
        <v>52</v>
      </c>
      <c r="F36" s="11">
        <f t="shared" si="1"/>
        <v>7.8195488721804512E-2</v>
      </c>
      <c r="G36" s="10">
        <v>19</v>
      </c>
      <c r="H36" s="11">
        <f t="shared" si="2"/>
        <v>2.8571428571428571E-2</v>
      </c>
      <c r="I36" s="10">
        <v>665</v>
      </c>
      <c r="J36" s="12">
        <v>4</v>
      </c>
      <c r="K36" s="15">
        <f>J36/$J$209</f>
        <v>7.6923076923076927E-3</v>
      </c>
      <c r="L36" s="15">
        <f t="shared" si="3"/>
        <v>6.0150375939849628E-3</v>
      </c>
      <c r="M36" s="1"/>
      <c r="N36" s="1"/>
      <c r="O36" s="1"/>
      <c r="P36" s="1"/>
      <c r="Q36" s="1"/>
      <c r="S36" s="1"/>
      <c r="U36" s="1"/>
      <c r="W36" s="1"/>
      <c r="X36" s="1"/>
      <c r="AA36" s="1"/>
      <c r="AB36" s="1"/>
      <c r="AC36" s="1"/>
      <c r="AD36" s="1"/>
      <c r="AF36" s="1"/>
      <c r="AH36" s="1"/>
      <c r="AJ36" s="1"/>
      <c r="AK36" s="1"/>
    </row>
    <row r="37" spans="1:39" s="14" customFormat="1" x14ac:dyDescent="0.25">
      <c r="A37" s="8" t="s">
        <v>73</v>
      </c>
      <c r="B37" s="9" t="s">
        <v>74</v>
      </c>
      <c r="C37" s="10">
        <v>605</v>
      </c>
      <c r="D37" s="11">
        <f t="shared" si="0"/>
        <v>0.79292267365661862</v>
      </c>
      <c r="E37" s="10">
        <v>35</v>
      </c>
      <c r="F37" s="11">
        <f t="shared" si="1"/>
        <v>4.5871559633027525E-2</v>
      </c>
      <c r="G37" s="10">
        <v>123</v>
      </c>
      <c r="H37" s="11">
        <f t="shared" si="2"/>
        <v>0.16120576671035386</v>
      </c>
      <c r="I37" s="10">
        <v>763</v>
      </c>
      <c r="J37" s="12">
        <v>4</v>
      </c>
      <c r="K37" s="15">
        <f>J37/$J$209</f>
        <v>7.6923076923076927E-3</v>
      </c>
      <c r="L37" s="15">
        <f t="shared" si="3"/>
        <v>5.2424639580602884E-3</v>
      </c>
      <c r="M37" s="1"/>
      <c r="N37" s="1"/>
      <c r="O37" s="1"/>
      <c r="Q37" s="1"/>
      <c r="S37" s="1"/>
      <c r="U37" s="1"/>
      <c r="V37" s="1"/>
      <c r="Y37" s="1"/>
      <c r="Z37" s="1"/>
      <c r="AA37" s="1"/>
      <c r="AB37" s="1"/>
      <c r="AC37" s="1"/>
      <c r="AD37" s="1"/>
      <c r="AE37" s="1"/>
      <c r="AF37" s="1"/>
      <c r="AG37" s="1"/>
      <c r="AH37" s="1"/>
      <c r="AI37" s="1"/>
      <c r="AJ37" s="1"/>
      <c r="AK37" s="1"/>
      <c r="AL37" s="1"/>
      <c r="AM37" s="1"/>
    </row>
    <row r="38" spans="1:39" s="14" customFormat="1" x14ac:dyDescent="0.25">
      <c r="A38" s="8" t="s">
        <v>75</v>
      </c>
      <c r="B38" s="9" t="s">
        <v>76</v>
      </c>
      <c r="C38" s="10">
        <v>694</v>
      </c>
      <c r="D38" s="11">
        <f t="shared" si="0"/>
        <v>0.84841075794621024</v>
      </c>
      <c r="E38" s="10">
        <v>76</v>
      </c>
      <c r="F38" s="11">
        <f t="shared" si="1"/>
        <v>9.2909535452322736E-2</v>
      </c>
      <c r="G38" s="10">
        <v>48</v>
      </c>
      <c r="H38" s="11">
        <f t="shared" si="2"/>
        <v>5.8679706601466992E-2</v>
      </c>
      <c r="I38" s="10">
        <v>818</v>
      </c>
      <c r="J38" s="12">
        <v>4</v>
      </c>
      <c r="K38" s="15">
        <f>J38/$J$209</f>
        <v>7.6923076923076927E-3</v>
      </c>
      <c r="L38" s="15">
        <f t="shared" si="3"/>
        <v>4.8899755501222494E-3</v>
      </c>
      <c r="M38" s="1"/>
      <c r="N38" s="1"/>
      <c r="O38" s="1"/>
      <c r="Q38" s="1"/>
      <c r="S38" s="1"/>
      <c r="U38" s="1"/>
      <c r="V38" s="1"/>
      <c r="Y38" s="1"/>
      <c r="Z38" s="1"/>
      <c r="AA38" s="1"/>
      <c r="AB38" s="1"/>
      <c r="AC38" s="1"/>
      <c r="AD38" s="1"/>
      <c r="AE38" s="1"/>
      <c r="AF38" s="1"/>
      <c r="AG38" s="1"/>
      <c r="AH38" s="1"/>
      <c r="AI38" s="1"/>
      <c r="AJ38" s="1"/>
      <c r="AK38" s="1"/>
      <c r="AL38" s="1"/>
      <c r="AM38" s="1"/>
    </row>
    <row r="39" spans="1:39" s="14" customFormat="1" x14ac:dyDescent="0.25">
      <c r="A39" s="8" t="s">
        <v>77</v>
      </c>
      <c r="B39" s="9" t="s">
        <v>78</v>
      </c>
      <c r="C39" s="10">
        <v>958</v>
      </c>
      <c r="D39" s="11">
        <f t="shared" si="0"/>
        <v>0.86854034451495921</v>
      </c>
      <c r="E39" s="10">
        <v>98</v>
      </c>
      <c r="F39" s="11">
        <f t="shared" si="1"/>
        <v>8.8848594741613787E-2</v>
      </c>
      <c r="G39" s="10">
        <v>47</v>
      </c>
      <c r="H39" s="11">
        <f t="shared" si="2"/>
        <v>4.2611060743427021E-2</v>
      </c>
      <c r="I39" s="10">
        <v>1103</v>
      </c>
      <c r="J39" s="12">
        <v>4</v>
      </c>
      <c r="K39" s="15">
        <f>J39/$J$209</f>
        <v>7.6923076923076927E-3</v>
      </c>
      <c r="L39" s="15">
        <f t="shared" si="3"/>
        <v>3.6264732547597461E-3</v>
      </c>
      <c r="M39" s="1"/>
      <c r="N39" s="1"/>
      <c r="O39" s="1"/>
      <c r="Q39" s="1"/>
      <c r="S39" s="1"/>
      <c r="U39" s="1"/>
      <c r="V39" s="1"/>
      <c r="Y39" s="1"/>
      <c r="Z39" s="1"/>
      <c r="AA39" s="1"/>
      <c r="AB39" s="1"/>
      <c r="AC39" s="1"/>
      <c r="AD39" s="1"/>
      <c r="AE39" s="1"/>
      <c r="AF39" s="1"/>
      <c r="AG39" s="1"/>
      <c r="AH39" s="1"/>
      <c r="AI39" s="1"/>
      <c r="AJ39" s="1"/>
      <c r="AK39" s="1"/>
      <c r="AL39" s="1"/>
      <c r="AM39" s="1"/>
    </row>
    <row r="40" spans="1:39" x14ac:dyDescent="0.25">
      <c r="A40" s="8" t="s">
        <v>79</v>
      </c>
      <c r="B40" s="9" t="s">
        <v>80</v>
      </c>
      <c r="C40" s="10">
        <v>972</v>
      </c>
      <c r="D40" s="11">
        <f t="shared" si="0"/>
        <v>0.87884267631103075</v>
      </c>
      <c r="E40" s="10">
        <v>32</v>
      </c>
      <c r="F40" s="11">
        <f t="shared" si="1"/>
        <v>2.8933092224231464E-2</v>
      </c>
      <c r="G40" s="10">
        <v>102</v>
      </c>
      <c r="H40" s="11">
        <f t="shared" si="2"/>
        <v>9.2224231464737794E-2</v>
      </c>
      <c r="I40" s="10">
        <v>1106</v>
      </c>
      <c r="J40" s="12">
        <v>4</v>
      </c>
      <c r="K40" s="15">
        <f>J40/$J$209</f>
        <v>7.6923076923076927E-3</v>
      </c>
      <c r="L40" s="15">
        <f t="shared" si="3"/>
        <v>3.616636528028933E-3</v>
      </c>
      <c r="P40" s="14"/>
      <c r="V40" s="1"/>
      <c r="W40" s="14"/>
      <c r="X40" s="14"/>
      <c r="Y40" s="1"/>
      <c r="Z40" s="1"/>
      <c r="AE40" s="1"/>
      <c r="AG40" s="1"/>
      <c r="AI40" s="1"/>
      <c r="AL40" s="1"/>
      <c r="AM40" s="1"/>
    </row>
    <row r="41" spans="1:39" x14ac:dyDescent="0.25">
      <c r="A41" s="8" t="s">
        <v>81</v>
      </c>
      <c r="B41" s="9" t="s">
        <v>82</v>
      </c>
      <c r="C41" s="10">
        <v>941</v>
      </c>
      <c r="D41" s="11">
        <f t="shared" si="0"/>
        <v>0.51703296703296708</v>
      </c>
      <c r="E41" s="10">
        <v>848</v>
      </c>
      <c r="F41" s="11">
        <f t="shared" si="1"/>
        <v>0.46593406593406594</v>
      </c>
      <c r="G41" s="10">
        <v>31</v>
      </c>
      <c r="H41" s="11">
        <f t="shared" si="2"/>
        <v>1.7032967032967031E-2</v>
      </c>
      <c r="I41" s="10">
        <v>1820</v>
      </c>
      <c r="J41" s="12">
        <v>4</v>
      </c>
      <c r="K41" s="15">
        <f>J41/$J$209</f>
        <v>7.6923076923076927E-3</v>
      </c>
      <c r="L41" s="15">
        <f t="shared" si="3"/>
        <v>2.1978021978021978E-3</v>
      </c>
      <c r="P41" s="14"/>
      <c r="V41" s="1"/>
      <c r="W41" s="14"/>
      <c r="X41" s="14"/>
      <c r="Y41" s="1"/>
      <c r="Z41" s="1"/>
      <c r="AE41" s="1"/>
      <c r="AG41" s="1"/>
      <c r="AI41" s="1"/>
      <c r="AL41" s="1"/>
      <c r="AM41" s="1"/>
    </row>
    <row r="42" spans="1:39" x14ac:dyDescent="0.25">
      <c r="A42" s="8" t="s">
        <v>83</v>
      </c>
      <c r="B42" s="9" t="s">
        <v>84</v>
      </c>
      <c r="C42" s="10">
        <v>1841</v>
      </c>
      <c r="D42" s="11">
        <f t="shared" si="0"/>
        <v>0.9568607068607069</v>
      </c>
      <c r="E42" s="10">
        <v>73</v>
      </c>
      <c r="F42" s="11">
        <f t="shared" si="1"/>
        <v>3.7941787941787944E-2</v>
      </c>
      <c r="G42" s="10">
        <v>10</v>
      </c>
      <c r="H42" s="11">
        <f t="shared" si="2"/>
        <v>5.1975051975051978E-3</v>
      </c>
      <c r="I42" s="10">
        <v>1924</v>
      </c>
      <c r="J42" s="12">
        <v>4</v>
      </c>
      <c r="K42" s="15">
        <f>J42/$J$209</f>
        <v>7.6923076923076927E-3</v>
      </c>
      <c r="L42" s="15">
        <f t="shared" si="3"/>
        <v>2.0790020790020791E-3</v>
      </c>
      <c r="P42" s="14"/>
      <c r="V42" s="1"/>
      <c r="W42" s="14"/>
      <c r="X42" s="14"/>
      <c r="Y42" s="1"/>
      <c r="Z42" s="1"/>
      <c r="AE42" s="1"/>
      <c r="AG42" s="1"/>
      <c r="AI42" s="1"/>
      <c r="AL42" s="1"/>
      <c r="AM42" s="1"/>
    </row>
    <row r="43" spans="1:39" x14ac:dyDescent="0.25">
      <c r="A43" s="8" t="s">
        <v>85</v>
      </c>
      <c r="B43" s="9" t="s">
        <v>86</v>
      </c>
      <c r="C43" s="10">
        <v>2817</v>
      </c>
      <c r="D43" s="11">
        <f t="shared" si="0"/>
        <v>0.7901823281907433</v>
      </c>
      <c r="E43" s="10">
        <v>703</v>
      </c>
      <c r="F43" s="11">
        <f t="shared" si="1"/>
        <v>0.19719495091164096</v>
      </c>
      <c r="G43" s="10">
        <v>45</v>
      </c>
      <c r="H43" s="11">
        <f t="shared" si="2"/>
        <v>1.2622720897615708E-2</v>
      </c>
      <c r="I43" s="10">
        <v>3565</v>
      </c>
      <c r="J43" s="12">
        <v>4</v>
      </c>
      <c r="K43" s="15">
        <f>J43/$J$209</f>
        <v>7.6923076923076927E-3</v>
      </c>
      <c r="L43" s="15">
        <f t="shared" si="3"/>
        <v>1.1220196353436186E-3</v>
      </c>
      <c r="P43" s="14"/>
      <c r="V43" s="1"/>
      <c r="W43" s="14"/>
      <c r="X43" s="14"/>
      <c r="Y43" s="1"/>
      <c r="Z43" s="1"/>
      <c r="AE43" s="1"/>
      <c r="AG43" s="1"/>
      <c r="AI43" s="1"/>
      <c r="AL43" s="1"/>
      <c r="AM43" s="1"/>
    </row>
    <row r="44" spans="1:39" x14ac:dyDescent="0.25">
      <c r="A44" s="8" t="s">
        <v>87</v>
      </c>
      <c r="B44" s="9" t="s">
        <v>88</v>
      </c>
      <c r="C44" s="10">
        <v>922</v>
      </c>
      <c r="D44" s="11">
        <f t="shared" si="0"/>
        <v>0.21827651515151514</v>
      </c>
      <c r="E44" s="10">
        <v>3280</v>
      </c>
      <c r="F44" s="11">
        <f t="shared" si="1"/>
        <v>0.77651515151515149</v>
      </c>
      <c r="G44" s="10">
        <v>22</v>
      </c>
      <c r="H44" s="11">
        <f t="shared" si="2"/>
        <v>5.208333333333333E-3</v>
      </c>
      <c r="I44" s="10">
        <v>4224</v>
      </c>
      <c r="J44" s="12">
        <v>4</v>
      </c>
      <c r="K44" s="15">
        <f>J44/$J$209</f>
        <v>7.6923076923076927E-3</v>
      </c>
      <c r="L44" s="15">
        <f t="shared" si="3"/>
        <v>9.46969696969697E-4</v>
      </c>
      <c r="P44" s="14"/>
      <c r="V44" s="1"/>
      <c r="W44" s="14"/>
      <c r="X44" s="14"/>
      <c r="Y44" s="1"/>
      <c r="Z44" s="1"/>
      <c r="AE44" s="1"/>
      <c r="AG44" s="1"/>
      <c r="AI44" s="1"/>
      <c r="AL44" s="1"/>
      <c r="AM44" s="1"/>
    </row>
    <row r="45" spans="1:39" x14ac:dyDescent="0.25">
      <c r="A45" s="8" t="s">
        <v>89</v>
      </c>
      <c r="B45" s="9" t="s">
        <v>90</v>
      </c>
      <c r="C45" s="10">
        <v>3503</v>
      </c>
      <c r="D45" s="11">
        <f t="shared" si="0"/>
        <v>0.68059063532154651</v>
      </c>
      <c r="E45" s="10">
        <v>1523</v>
      </c>
      <c r="F45" s="11">
        <f t="shared" si="1"/>
        <v>0.29590052457742372</v>
      </c>
      <c r="G45" s="10">
        <v>121</v>
      </c>
      <c r="H45" s="11">
        <f t="shared" si="2"/>
        <v>2.3508840101029726E-2</v>
      </c>
      <c r="I45" s="10">
        <v>5147</v>
      </c>
      <c r="J45" s="12">
        <v>4</v>
      </c>
      <c r="K45" s="15">
        <f>J45/$J$209</f>
        <v>7.6923076923076927E-3</v>
      </c>
      <c r="L45" s="15">
        <f t="shared" si="3"/>
        <v>7.7715173887701579E-4</v>
      </c>
      <c r="P45" s="14"/>
      <c r="V45" s="1"/>
      <c r="W45" s="14"/>
      <c r="X45" s="14"/>
      <c r="Y45" s="1"/>
      <c r="Z45" s="1"/>
      <c r="AE45" s="1"/>
      <c r="AG45" s="1"/>
      <c r="AI45" s="1"/>
      <c r="AL45" s="1"/>
      <c r="AM45" s="1"/>
    </row>
    <row r="46" spans="1:39" x14ac:dyDescent="0.25">
      <c r="A46" s="8" t="s">
        <v>91</v>
      </c>
      <c r="B46" s="9" t="s">
        <v>92</v>
      </c>
      <c r="C46" s="10">
        <v>2548</v>
      </c>
      <c r="D46" s="11">
        <f t="shared" si="0"/>
        <v>0.17143241606674292</v>
      </c>
      <c r="E46" s="10">
        <v>11902</v>
      </c>
      <c r="F46" s="11">
        <f t="shared" si="1"/>
        <v>0.80078046154881244</v>
      </c>
      <c r="G46" s="10">
        <v>413</v>
      </c>
      <c r="H46" s="11">
        <f t="shared" si="2"/>
        <v>2.7787122384444595E-2</v>
      </c>
      <c r="I46" s="10">
        <v>14863</v>
      </c>
      <c r="J46" s="12">
        <v>4</v>
      </c>
      <c r="K46" s="15">
        <f>J46/$J$209</f>
        <v>7.6923076923076927E-3</v>
      </c>
      <c r="L46" s="15">
        <f t="shared" si="3"/>
        <v>2.6912467200430597E-4</v>
      </c>
      <c r="P46" s="14"/>
      <c r="V46" s="1"/>
      <c r="W46" s="14"/>
      <c r="X46" s="14"/>
      <c r="Y46" s="1"/>
      <c r="Z46" s="1"/>
      <c r="AE46" s="1"/>
      <c r="AG46" s="1"/>
      <c r="AI46" s="1"/>
      <c r="AL46" s="1"/>
      <c r="AM46" s="1"/>
    </row>
    <row r="47" spans="1:39" ht="93" customHeight="1" x14ac:dyDescent="0.25">
      <c r="A47" s="2"/>
      <c r="B47" s="3" t="str">
        <f>B48&amp;", "&amp;B49&amp;", "&amp;B50&amp;", "&amp;B51&amp;", "&amp;B52&amp;", "&amp;B53&amp;", "&amp;B54&amp;", "&amp;B55&amp;", "&amp;B56&amp;", "&amp;B57&amp;", "&amp;B58&amp;", "&amp;B59&amp;", "&amp;B60&amp;", "&amp;B61&amp;", "&amp;B62&amp;", "&amp;B63&amp;", "&amp;B64&amp;", "&amp;B65</f>
        <v>Gaļas un mājputnu gaļas produktu ražošana, Gaļas un gaļas produktu vairumtirdzniecība, Starpproduktu vairumtirdzniecība, Žurnālu un periodisko izdevumu izdošana, Saldūdens akvakultūra, Degvielas, cietā, šķidrā un gāzveida kurināmā un līdzīgu produktu vairumtirdzniecība, Uzglabāšana un noliktavu saimniecība, Kosmētikas un tualetes piederumu mazumtirdzniecība specializētajos veikalos, Cita veida izdevumu iespiešana, Elektronisko ierīču, telekomunikāciju iekārtu un to daļu vairumtirdzniecība, Ceļojumu biroju pakalpojumi, Kokmateriālu un būvmateriālu vairumtirdzniecības starpnieku darbība, Zāģēšana, ēvelēšana un impregnēšana, Plaša sortimenta preču vairumtirdzniecības starpnieku darbība, Starpniecība darbībā ar nekustamo īpašumu, Taksometru pakalpojumi, Inženierdarbības un ar tām saistītās tehniskās konsultācijas, Mazumtirdzniecība nespecializētajos veikalos, kuros galvenokārt pārdod pārtikas preces, dzērienus vai tabaku</v>
      </c>
      <c r="C47" s="4">
        <f>SUM(C48:C65)</f>
        <v>11117</v>
      </c>
      <c r="D47" s="5">
        <f>C47/I47</f>
        <v>0.85680154142581888</v>
      </c>
      <c r="E47" s="4">
        <f>SUM(E48:E65)</f>
        <v>742</v>
      </c>
      <c r="F47" s="5">
        <f>E47/I47</f>
        <v>5.7186897880539496E-2</v>
      </c>
      <c r="G47" s="4">
        <f>SUM(G48:G65)</f>
        <v>1116</v>
      </c>
      <c r="H47" s="5">
        <f>G47/I47</f>
        <v>8.6011560693641617E-2</v>
      </c>
      <c r="I47" s="4">
        <f>SUM(I48:I65)</f>
        <v>12975</v>
      </c>
      <c r="J47" s="6">
        <f>SUM(J48:J65)</f>
        <v>54</v>
      </c>
      <c r="K47" s="7">
        <f>J47/$J$209</f>
        <v>0.10384615384615385</v>
      </c>
      <c r="L47" s="7">
        <f>J47/I47</f>
        <v>4.1618497109826586E-3</v>
      </c>
    </row>
    <row r="48" spans="1:39" x14ac:dyDescent="0.25">
      <c r="A48" s="8" t="s">
        <v>93</v>
      </c>
      <c r="B48" s="9" t="s">
        <v>94</v>
      </c>
      <c r="C48" s="10">
        <v>78</v>
      </c>
      <c r="D48" s="11">
        <f t="shared" si="0"/>
        <v>0.70270270270270274</v>
      </c>
      <c r="E48" s="10">
        <v>29</v>
      </c>
      <c r="F48" s="11">
        <f t="shared" si="1"/>
        <v>0.26126126126126126</v>
      </c>
      <c r="G48" s="10">
        <v>4</v>
      </c>
      <c r="H48" s="11">
        <f t="shared" si="2"/>
        <v>3.6036036036036036E-2</v>
      </c>
      <c r="I48" s="10">
        <v>111</v>
      </c>
      <c r="J48" s="12">
        <v>3</v>
      </c>
      <c r="K48" s="15">
        <f>J48/$J$209</f>
        <v>5.7692307692307696E-3</v>
      </c>
      <c r="L48" s="15">
        <f t="shared" si="3"/>
        <v>2.7027027027027029E-2</v>
      </c>
      <c r="P48" s="14"/>
      <c r="V48" s="1"/>
      <c r="W48" s="14"/>
      <c r="X48" s="14"/>
      <c r="Y48" s="1"/>
      <c r="Z48" s="1"/>
      <c r="AE48" s="1"/>
      <c r="AG48" s="1"/>
      <c r="AI48" s="1"/>
      <c r="AL48" s="1"/>
      <c r="AM48" s="1"/>
    </row>
    <row r="49" spans="1:39" x14ac:dyDescent="0.25">
      <c r="A49" s="8" t="s">
        <v>95</v>
      </c>
      <c r="B49" s="9" t="s">
        <v>96</v>
      </c>
      <c r="C49" s="10">
        <v>125</v>
      </c>
      <c r="D49" s="11">
        <f t="shared" si="0"/>
        <v>0.9765625</v>
      </c>
      <c r="E49" s="10">
        <v>1</v>
      </c>
      <c r="F49" s="11">
        <f t="shared" si="1"/>
        <v>7.8125E-3</v>
      </c>
      <c r="G49" s="10">
        <v>2</v>
      </c>
      <c r="H49" s="11">
        <f t="shared" si="2"/>
        <v>1.5625E-2</v>
      </c>
      <c r="I49" s="10">
        <v>128</v>
      </c>
      <c r="J49" s="12">
        <v>3</v>
      </c>
      <c r="K49" s="15">
        <f>J49/$J$209</f>
        <v>5.7692307692307696E-3</v>
      </c>
      <c r="L49" s="15">
        <f t="shared" si="3"/>
        <v>2.34375E-2</v>
      </c>
      <c r="P49" s="14"/>
      <c r="V49" s="1"/>
      <c r="W49" s="14"/>
      <c r="X49" s="14"/>
      <c r="Y49" s="1"/>
      <c r="Z49" s="1"/>
      <c r="AE49" s="1"/>
      <c r="AG49" s="1"/>
      <c r="AI49" s="1"/>
      <c r="AL49" s="1"/>
      <c r="AM49" s="1"/>
    </row>
    <row r="50" spans="1:39" x14ac:dyDescent="0.25">
      <c r="A50" s="8" t="s">
        <v>97</v>
      </c>
      <c r="B50" s="9" t="s">
        <v>98</v>
      </c>
      <c r="C50" s="10">
        <v>131</v>
      </c>
      <c r="D50" s="11">
        <f t="shared" si="0"/>
        <v>0.97037037037037033</v>
      </c>
      <c r="E50" s="10"/>
      <c r="F50" s="11">
        <f t="shared" si="1"/>
        <v>0</v>
      </c>
      <c r="G50" s="10">
        <v>4</v>
      </c>
      <c r="H50" s="11">
        <f t="shared" si="2"/>
        <v>2.9629629629629631E-2</v>
      </c>
      <c r="I50" s="10">
        <v>135</v>
      </c>
      <c r="J50" s="12">
        <v>3</v>
      </c>
      <c r="K50" s="15">
        <f>J50/$J$209</f>
        <v>5.7692307692307696E-3</v>
      </c>
      <c r="L50" s="15">
        <f t="shared" si="3"/>
        <v>2.2222222222222223E-2</v>
      </c>
      <c r="P50" s="14"/>
      <c r="V50" s="1"/>
      <c r="W50" s="14"/>
      <c r="X50" s="14"/>
      <c r="Y50" s="1"/>
      <c r="Z50" s="1"/>
      <c r="AE50" s="1"/>
      <c r="AG50" s="1"/>
      <c r="AI50" s="1"/>
      <c r="AL50" s="1"/>
      <c r="AM50" s="1"/>
    </row>
    <row r="51" spans="1:39" x14ac:dyDescent="0.25">
      <c r="A51" s="8" t="s">
        <v>99</v>
      </c>
      <c r="B51" s="9" t="s">
        <v>100</v>
      </c>
      <c r="C51" s="10">
        <v>123</v>
      </c>
      <c r="D51" s="11">
        <f t="shared" si="0"/>
        <v>0.91111111111111109</v>
      </c>
      <c r="E51" s="10">
        <v>5</v>
      </c>
      <c r="F51" s="11">
        <f t="shared" si="1"/>
        <v>3.7037037037037035E-2</v>
      </c>
      <c r="G51" s="10">
        <v>7</v>
      </c>
      <c r="H51" s="11">
        <f t="shared" si="2"/>
        <v>5.185185185185185E-2</v>
      </c>
      <c r="I51" s="10">
        <v>135</v>
      </c>
      <c r="J51" s="12">
        <v>3</v>
      </c>
      <c r="K51" s="15">
        <f>J51/$J$209</f>
        <v>5.7692307692307696E-3</v>
      </c>
      <c r="L51" s="15">
        <f t="shared" si="3"/>
        <v>2.2222222222222223E-2</v>
      </c>
      <c r="P51" s="14"/>
      <c r="V51" s="1"/>
      <c r="W51" s="14"/>
      <c r="X51" s="14"/>
      <c r="Y51" s="1"/>
      <c r="Z51" s="1"/>
      <c r="AE51" s="1"/>
      <c r="AG51" s="1"/>
      <c r="AI51" s="1"/>
      <c r="AL51" s="1"/>
      <c r="AM51" s="1"/>
    </row>
    <row r="52" spans="1:39" x14ac:dyDescent="0.25">
      <c r="A52" s="8" t="s">
        <v>101</v>
      </c>
      <c r="B52" s="9" t="s">
        <v>102</v>
      </c>
      <c r="C52" s="10">
        <v>124</v>
      </c>
      <c r="D52" s="11">
        <f t="shared" si="0"/>
        <v>0.85517241379310349</v>
      </c>
      <c r="E52" s="10">
        <v>17</v>
      </c>
      <c r="F52" s="11">
        <f t="shared" si="1"/>
        <v>0.11724137931034483</v>
      </c>
      <c r="G52" s="10">
        <v>4</v>
      </c>
      <c r="H52" s="11">
        <f t="shared" si="2"/>
        <v>2.7586206896551724E-2</v>
      </c>
      <c r="I52" s="10">
        <v>145</v>
      </c>
      <c r="J52" s="12">
        <v>3</v>
      </c>
      <c r="K52" s="15">
        <f>J52/$J$209</f>
        <v>5.7692307692307696E-3</v>
      </c>
      <c r="L52" s="15">
        <f t="shared" si="3"/>
        <v>2.0689655172413793E-2</v>
      </c>
      <c r="P52" s="14"/>
      <c r="V52" s="1"/>
      <c r="W52" s="14"/>
      <c r="X52" s="14"/>
      <c r="Y52" s="1"/>
      <c r="Z52" s="1"/>
      <c r="AE52" s="1"/>
      <c r="AG52" s="1"/>
      <c r="AI52" s="1"/>
      <c r="AL52" s="1"/>
      <c r="AM52" s="1"/>
    </row>
    <row r="53" spans="1:39" x14ac:dyDescent="0.25">
      <c r="A53" s="8" t="s">
        <v>103</v>
      </c>
      <c r="B53" s="9" t="s">
        <v>104</v>
      </c>
      <c r="C53" s="10">
        <v>225</v>
      </c>
      <c r="D53" s="11">
        <f t="shared" si="0"/>
        <v>0.98684210526315785</v>
      </c>
      <c r="E53" s="10">
        <v>2</v>
      </c>
      <c r="F53" s="11">
        <f t="shared" si="1"/>
        <v>8.771929824561403E-3</v>
      </c>
      <c r="G53" s="10">
        <v>1</v>
      </c>
      <c r="H53" s="11">
        <f t="shared" si="2"/>
        <v>4.3859649122807015E-3</v>
      </c>
      <c r="I53" s="10">
        <v>228</v>
      </c>
      <c r="J53" s="12">
        <v>3</v>
      </c>
      <c r="K53" s="15">
        <f>J53/$J$209</f>
        <v>5.7692307692307696E-3</v>
      </c>
      <c r="L53" s="15">
        <f t="shared" si="3"/>
        <v>1.3157894736842105E-2</v>
      </c>
      <c r="P53" s="14"/>
      <c r="V53" s="1"/>
      <c r="W53" s="14"/>
      <c r="X53" s="14"/>
      <c r="Y53" s="1"/>
      <c r="Z53" s="1"/>
      <c r="AE53" s="1"/>
      <c r="AG53" s="1"/>
      <c r="AI53" s="1"/>
      <c r="AL53" s="1"/>
      <c r="AM53" s="1"/>
    </row>
    <row r="54" spans="1:39" x14ac:dyDescent="0.25">
      <c r="A54" s="8" t="s">
        <v>105</v>
      </c>
      <c r="B54" s="9" t="s">
        <v>106</v>
      </c>
      <c r="C54" s="10">
        <v>244</v>
      </c>
      <c r="D54" s="11">
        <f t="shared" si="0"/>
        <v>0.953125</v>
      </c>
      <c r="E54" s="10">
        <v>8</v>
      </c>
      <c r="F54" s="11">
        <f t="shared" si="1"/>
        <v>3.125E-2</v>
      </c>
      <c r="G54" s="10">
        <v>4</v>
      </c>
      <c r="H54" s="11">
        <f t="shared" si="2"/>
        <v>1.5625E-2</v>
      </c>
      <c r="I54" s="10">
        <v>256</v>
      </c>
      <c r="J54" s="12">
        <v>3</v>
      </c>
      <c r="K54" s="15">
        <f>J54/$J$209</f>
        <v>5.7692307692307696E-3</v>
      </c>
      <c r="L54" s="15">
        <f t="shared" si="3"/>
        <v>1.171875E-2</v>
      </c>
      <c r="P54" s="14"/>
      <c r="V54" s="1"/>
      <c r="W54" s="14"/>
      <c r="X54" s="14"/>
      <c r="Y54" s="1"/>
      <c r="Z54" s="1"/>
      <c r="AE54" s="1"/>
      <c r="AG54" s="1"/>
      <c r="AI54" s="1"/>
      <c r="AL54" s="1"/>
      <c r="AM54" s="1"/>
    </row>
    <row r="55" spans="1:39" x14ac:dyDescent="0.25">
      <c r="A55" s="8" t="s">
        <v>107</v>
      </c>
      <c r="B55" s="9" t="s">
        <v>108</v>
      </c>
      <c r="C55" s="10">
        <v>252</v>
      </c>
      <c r="D55" s="11">
        <f t="shared" si="0"/>
        <v>0.8571428571428571</v>
      </c>
      <c r="E55" s="10">
        <v>21</v>
      </c>
      <c r="F55" s="11">
        <f t="shared" si="1"/>
        <v>7.1428571428571425E-2</v>
      </c>
      <c r="G55" s="10">
        <v>21</v>
      </c>
      <c r="H55" s="11">
        <f t="shared" si="2"/>
        <v>7.1428571428571425E-2</v>
      </c>
      <c r="I55" s="10">
        <v>294</v>
      </c>
      <c r="J55" s="12">
        <v>3</v>
      </c>
      <c r="K55" s="15">
        <f>J55/$J$209</f>
        <v>5.7692307692307696E-3</v>
      </c>
      <c r="L55" s="15">
        <f t="shared" si="3"/>
        <v>1.020408163265306E-2</v>
      </c>
      <c r="P55" s="14"/>
      <c r="V55" s="1"/>
      <c r="W55" s="14"/>
      <c r="X55" s="14"/>
      <c r="Y55" s="1"/>
      <c r="Z55" s="1"/>
      <c r="AE55" s="1"/>
      <c r="AG55" s="1"/>
      <c r="AI55" s="1"/>
      <c r="AL55" s="1"/>
      <c r="AM55" s="1"/>
    </row>
    <row r="56" spans="1:39" x14ac:dyDescent="0.25">
      <c r="A56" s="8" t="s">
        <v>109</v>
      </c>
      <c r="B56" s="9" t="s">
        <v>110</v>
      </c>
      <c r="C56" s="10">
        <v>346</v>
      </c>
      <c r="D56" s="11">
        <f t="shared" si="0"/>
        <v>0.9129287598944591</v>
      </c>
      <c r="E56" s="10">
        <v>22</v>
      </c>
      <c r="F56" s="11">
        <f t="shared" si="1"/>
        <v>5.8047493403693931E-2</v>
      </c>
      <c r="G56" s="10">
        <v>11</v>
      </c>
      <c r="H56" s="11">
        <f t="shared" si="2"/>
        <v>2.9023746701846966E-2</v>
      </c>
      <c r="I56" s="10">
        <v>379</v>
      </c>
      <c r="J56" s="12">
        <v>3</v>
      </c>
      <c r="K56" s="15">
        <f>J56/$J$209</f>
        <v>5.7692307692307696E-3</v>
      </c>
      <c r="L56" s="15">
        <f t="shared" si="3"/>
        <v>7.9155672823219003E-3</v>
      </c>
      <c r="P56" s="14"/>
      <c r="V56" s="1"/>
      <c r="W56" s="14"/>
      <c r="X56" s="14"/>
      <c r="Y56" s="1"/>
      <c r="Z56" s="1"/>
      <c r="AE56" s="1"/>
      <c r="AG56" s="1"/>
      <c r="AI56" s="1"/>
      <c r="AL56" s="1"/>
      <c r="AM56" s="1"/>
    </row>
    <row r="57" spans="1:39" x14ac:dyDescent="0.25">
      <c r="A57" s="8" t="s">
        <v>111</v>
      </c>
      <c r="B57" s="9" t="s">
        <v>112</v>
      </c>
      <c r="C57" s="10">
        <v>372</v>
      </c>
      <c r="D57" s="11">
        <f t="shared" si="0"/>
        <v>0.98153034300791553</v>
      </c>
      <c r="E57" s="10">
        <v>4</v>
      </c>
      <c r="F57" s="11">
        <f t="shared" si="1"/>
        <v>1.0554089709762533E-2</v>
      </c>
      <c r="G57" s="10">
        <v>3</v>
      </c>
      <c r="H57" s="11">
        <f t="shared" si="2"/>
        <v>7.9155672823219003E-3</v>
      </c>
      <c r="I57" s="10">
        <v>379</v>
      </c>
      <c r="J57" s="12">
        <v>3</v>
      </c>
      <c r="K57" s="15">
        <f>J57/$J$209</f>
        <v>5.7692307692307696E-3</v>
      </c>
      <c r="L57" s="15">
        <f t="shared" si="3"/>
        <v>7.9155672823219003E-3</v>
      </c>
      <c r="P57" s="14"/>
      <c r="V57" s="1"/>
      <c r="W57" s="14"/>
      <c r="X57" s="14"/>
      <c r="Y57" s="1"/>
      <c r="Z57" s="1"/>
      <c r="AE57" s="1"/>
      <c r="AG57" s="1"/>
      <c r="AI57" s="1"/>
      <c r="AL57" s="1"/>
      <c r="AM57" s="1"/>
    </row>
    <row r="58" spans="1:39" x14ac:dyDescent="0.25">
      <c r="A58" s="8" t="s">
        <v>113</v>
      </c>
      <c r="B58" s="9" t="s">
        <v>114</v>
      </c>
      <c r="C58" s="10">
        <v>473</v>
      </c>
      <c r="D58" s="11">
        <f t="shared" si="0"/>
        <v>0.82118055555555558</v>
      </c>
      <c r="E58" s="10">
        <v>83</v>
      </c>
      <c r="F58" s="11">
        <f t="shared" si="1"/>
        <v>0.14409722222222221</v>
      </c>
      <c r="G58" s="10">
        <v>20</v>
      </c>
      <c r="H58" s="11">
        <f t="shared" si="2"/>
        <v>3.4722222222222224E-2</v>
      </c>
      <c r="I58" s="10">
        <v>576</v>
      </c>
      <c r="J58" s="12">
        <v>3</v>
      </c>
      <c r="K58" s="15">
        <f>J58/$J$209</f>
        <v>5.7692307692307696E-3</v>
      </c>
      <c r="L58" s="15">
        <f t="shared" si="3"/>
        <v>5.208333333333333E-3</v>
      </c>
      <c r="P58" s="14"/>
      <c r="V58" s="1"/>
      <c r="W58" s="14"/>
      <c r="X58" s="14"/>
      <c r="Y58" s="1"/>
      <c r="Z58" s="1"/>
      <c r="AE58" s="1"/>
      <c r="AG58" s="1"/>
      <c r="AI58" s="1"/>
      <c r="AL58" s="1"/>
      <c r="AM58" s="1"/>
    </row>
    <row r="59" spans="1:39" x14ac:dyDescent="0.25">
      <c r="A59" s="8" t="s">
        <v>115</v>
      </c>
      <c r="B59" s="9" t="s">
        <v>116</v>
      </c>
      <c r="C59" s="10">
        <v>731</v>
      </c>
      <c r="D59" s="11">
        <f t="shared" si="0"/>
        <v>0.97078353253652061</v>
      </c>
      <c r="E59" s="10">
        <v>13</v>
      </c>
      <c r="F59" s="11">
        <f t="shared" si="1"/>
        <v>1.7264276228419653E-2</v>
      </c>
      <c r="G59" s="10">
        <v>9</v>
      </c>
      <c r="H59" s="11">
        <f t="shared" si="2"/>
        <v>1.1952191235059761E-2</v>
      </c>
      <c r="I59" s="10">
        <v>753</v>
      </c>
      <c r="J59" s="12">
        <v>3</v>
      </c>
      <c r="K59" s="15">
        <f>J59/$J$209</f>
        <v>5.7692307692307696E-3</v>
      </c>
      <c r="L59" s="15">
        <f t="shared" si="3"/>
        <v>3.9840637450199202E-3</v>
      </c>
    </row>
    <row r="60" spans="1:39" x14ac:dyDescent="0.25">
      <c r="A60" s="8" t="s">
        <v>117</v>
      </c>
      <c r="B60" s="9" t="s">
        <v>118</v>
      </c>
      <c r="C60" s="10">
        <v>962</v>
      </c>
      <c r="D60" s="11">
        <f t="shared" si="0"/>
        <v>0.89822595704948649</v>
      </c>
      <c r="E60" s="10">
        <v>71</v>
      </c>
      <c r="F60" s="11">
        <f t="shared" si="1"/>
        <v>6.6293183940242764E-2</v>
      </c>
      <c r="G60" s="10">
        <v>38</v>
      </c>
      <c r="H60" s="11">
        <f t="shared" si="2"/>
        <v>3.5480859010270774E-2</v>
      </c>
      <c r="I60" s="10">
        <v>1071</v>
      </c>
      <c r="J60" s="12">
        <v>3</v>
      </c>
      <c r="K60" s="15">
        <f>J60/$J$209</f>
        <v>5.7692307692307696E-3</v>
      </c>
      <c r="L60" s="15">
        <f t="shared" si="3"/>
        <v>2.8011204481792717E-3</v>
      </c>
    </row>
    <row r="61" spans="1:39" x14ac:dyDescent="0.25">
      <c r="A61" s="8" t="s">
        <v>119</v>
      </c>
      <c r="B61" s="9" t="s">
        <v>120</v>
      </c>
      <c r="C61" s="10">
        <v>1150</v>
      </c>
      <c r="D61" s="11">
        <f t="shared" si="0"/>
        <v>0.9631490787269682</v>
      </c>
      <c r="E61" s="10">
        <v>21</v>
      </c>
      <c r="F61" s="11">
        <f t="shared" si="1"/>
        <v>1.7587939698492462E-2</v>
      </c>
      <c r="G61" s="10">
        <v>23</v>
      </c>
      <c r="H61" s="11">
        <f t="shared" si="2"/>
        <v>1.9262981574539362E-2</v>
      </c>
      <c r="I61" s="10">
        <v>1194</v>
      </c>
      <c r="J61" s="12">
        <v>3</v>
      </c>
      <c r="K61" s="15">
        <f>J61/$J$209</f>
        <v>5.7692307692307696E-3</v>
      </c>
      <c r="L61" s="15">
        <f t="shared" si="3"/>
        <v>2.5125628140703518E-3</v>
      </c>
    </row>
    <row r="62" spans="1:39" x14ac:dyDescent="0.25">
      <c r="A62" s="8" t="s">
        <v>121</v>
      </c>
      <c r="B62" s="9" t="s">
        <v>122</v>
      </c>
      <c r="C62" s="10">
        <v>1084</v>
      </c>
      <c r="D62" s="11">
        <f t="shared" si="0"/>
        <v>0.7617709065354884</v>
      </c>
      <c r="E62" s="10">
        <v>156</v>
      </c>
      <c r="F62" s="11">
        <f t="shared" si="1"/>
        <v>0.10962754743499649</v>
      </c>
      <c r="G62" s="10">
        <v>183</v>
      </c>
      <c r="H62" s="11">
        <f t="shared" si="2"/>
        <v>0.1286015460295151</v>
      </c>
      <c r="I62" s="10">
        <v>1423</v>
      </c>
      <c r="J62" s="12">
        <v>3</v>
      </c>
      <c r="K62" s="15">
        <f>J62/$J$209</f>
        <v>5.7692307692307696E-3</v>
      </c>
      <c r="L62" s="15">
        <f t="shared" si="3"/>
        <v>2.1082220660576245E-3</v>
      </c>
    </row>
    <row r="63" spans="1:39" x14ac:dyDescent="0.25">
      <c r="A63" s="8" t="s">
        <v>123</v>
      </c>
      <c r="B63" s="9" t="s">
        <v>124</v>
      </c>
      <c r="C63" s="10">
        <v>1024</v>
      </c>
      <c r="D63" s="11">
        <f t="shared" si="0"/>
        <v>0.62668298653610766</v>
      </c>
      <c r="E63" s="10">
        <v>39</v>
      </c>
      <c r="F63" s="11">
        <f t="shared" si="1"/>
        <v>2.3867809057527539E-2</v>
      </c>
      <c r="G63" s="10">
        <v>571</v>
      </c>
      <c r="H63" s="11">
        <f t="shared" si="2"/>
        <v>0.34944920440636473</v>
      </c>
      <c r="I63" s="10">
        <v>1634</v>
      </c>
      <c r="J63" s="12">
        <v>3</v>
      </c>
      <c r="K63" s="15">
        <f>J63/$J$209</f>
        <v>5.7692307692307696E-3</v>
      </c>
      <c r="L63" s="15">
        <f t="shared" si="3"/>
        <v>1.8359853121175031E-3</v>
      </c>
    </row>
    <row r="64" spans="1:39" x14ac:dyDescent="0.25">
      <c r="A64" s="8" t="s">
        <v>125</v>
      </c>
      <c r="B64" s="9" t="s">
        <v>126</v>
      </c>
      <c r="C64" s="10">
        <v>1384</v>
      </c>
      <c r="D64" s="11">
        <f t="shared" si="0"/>
        <v>0.82039122703023115</v>
      </c>
      <c r="E64" s="10">
        <v>236</v>
      </c>
      <c r="F64" s="11">
        <f t="shared" si="1"/>
        <v>0.13989330171902786</v>
      </c>
      <c r="G64" s="10">
        <v>67</v>
      </c>
      <c r="H64" s="11">
        <f t="shared" si="2"/>
        <v>3.9715471250740958E-2</v>
      </c>
      <c r="I64" s="10">
        <v>1687</v>
      </c>
      <c r="J64" s="12">
        <v>3</v>
      </c>
      <c r="K64" s="15">
        <f>J64/$J$209</f>
        <v>5.7692307692307696E-3</v>
      </c>
      <c r="L64" s="15">
        <f t="shared" si="3"/>
        <v>1.7783046828689982E-3</v>
      </c>
    </row>
    <row r="65" spans="1:12" x14ac:dyDescent="0.25">
      <c r="A65" s="8" t="s">
        <v>127</v>
      </c>
      <c r="B65" s="9" t="s">
        <v>128</v>
      </c>
      <c r="C65" s="10">
        <v>2289</v>
      </c>
      <c r="D65" s="11">
        <f t="shared" si="0"/>
        <v>0.93543114017163875</v>
      </c>
      <c r="E65" s="10">
        <v>14</v>
      </c>
      <c r="F65" s="11">
        <f t="shared" si="1"/>
        <v>5.7212913771965673E-3</v>
      </c>
      <c r="G65" s="10">
        <v>144</v>
      </c>
      <c r="H65" s="11">
        <f t="shared" si="2"/>
        <v>5.8847568451164692E-2</v>
      </c>
      <c r="I65" s="10">
        <v>2447</v>
      </c>
      <c r="J65" s="12">
        <v>3</v>
      </c>
      <c r="K65" s="15">
        <f>J65/$J$209</f>
        <v>5.7692307692307696E-3</v>
      </c>
      <c r="L65" s="15">
        <f t="shared" si="3"/>
        <v>1.2259910093992644E-3</v>
      </c>
    </row>
    <row r="66" spans="1:12" ht="159.6" customHeight="1" x14ac:dyDescent="0.25">
      <c r="A66" s="2"/>
      <c r="B66" s="3" t="str">
        <f>B67&amp;", "&amp;B68&amp;", "&amp;B69&amp;", "&amp;B70&amp;", "&amp;B71&amp;", "&amp;B72&amp;", "&amp;B73&amp;", "&amp;B74&amp;", "&amp;B75&amp;", "&amp;B76&amp;", "&amp;B77&amp;", "&amp;B78&amp;", "&amp;B79&amp;", "&amp;B80&amp;", "&amp;B81&amp;", "&amp;B82&amp;", "&amp;B83&amp;", "&amp;B84&amp;", "&amp;B85&amp;", "&amp;B86&amp;", "&amp;B87&amp;", "&amp;B88&amp;", "&amp;B89&amp;", "&amp;B90&amp;", "&amp;B91&amp;", "&amp;B92&amp;", "&amp;B93&amp;", "&amp;B94&amp;", "&amp;B95&amp;", "&amp;B96&amp;", "&amp;B97&amp;", "&amp;B98&amp;", "&amp;B99&amp;", "&amp;B100&amp;", "&amp;B101&amp;", "&amp;B102</f>
        <v>Ziedu un augu vairumtirdzniecība, Hidrotehnisko objektu būvniecība, Degvielas mazumtirdzniecība degvielas uzpildes stacijās, Pulksteņu un juvelierizstrādājumu mazumtirdzniecība specializētajos veikalos, Atkritumu un lūžņu vairumtirdzniecība, Zivju, vēžveidīgo un mīkstmiešu pārstrāde un konservēšana, Pārtikas produktu, dzērienu un tabakas nespecializēta vairumtirdzniecība, Ražošanas iekārtu un ierīču uzstādīšana, Metālizstrādājumu, krāsu un stikla mazumtirdzniecība specializētajos veikalos, Citu pārtikas produktu vairumtirdzniecība, ieskaitot zivis, vēžveidīgos un mīkstmiešus, Kravu automobiļu iznomāšana un ekspluatācijas līzings, Citas finanšu pakalpojumus papildinošas darbības, izņemot apdrošināšanu un pensiju uzkrāšanu, Būvniecības mašīnu un iekārtu iznomāšana un ekspluatācijas līzings, Mēbeļu, apgaismes ierīču un cita veida mājsaimniecības piederumu mazumtirdzniecība specializētajos veikalos, Citur neklasificēts pasažieru sauszemes transports, Citu mašīnu un iekārtu vairumtirdzniecība, Citas ēku un ražošanas objektu tīrīšanas un uzkopšanas darbības, Sporta objektu darbība, Pārtikas, dzērienu un tabakas izstrādājumu mazumtirdzniecība stendos un tirgos, Maizes ražošana; svaigi ceptu mīklas izstrādājumu un kūku ražošana, Citu mēbeļu ražošana, Cita veida īpašu preču vairumtirdzniecības starpnieku darbība, Namdaru un galdniecības izstrādājumu ražošana, Specializētie projektēšanas darbi, Izmitināšana viesu mājās un cita veida īslaicīgas apmešanās vietās, Lietotu preču mazumtirdzniecība veikalos, Vispārēja ēku tīrīšana, Mežsaimniecības palīgdarbības, Ēku uzturēšanas un ekspluatācijas darbības, Grīdas un sienu apdare, Dārzeņu audzēšana, Sporta klubu darbība, Citas būvdarbu pabeigšanas operācijas, Cita izklaides un atpūtas darbība, Frizieru un skaistumkopšanas pakalpojumi, Jauktā lauksaimniecība (augkopība un lopkopība)</v>
      </c>
      <c r="C66" s="4">
        <f>SUM(C67:C102)</f>
        <v>33005</v>
      </c>
      <c r="D66" s="5">
        <f>C66/I66</f>
        <v>0.58150392896155612</v>
      </c>
      <c r="E66" s="4">
        <f>SUM(E67:E102)</f>
        <v>21971</v>
      </c>
      <c r="F66" s="5">
        <f>E66/I66</f>
        <v>0.38709961591317521</v>
      </c>
      <c r="G66" s="4">
        <f>SUM(G67:G102)</f>
        <v>1782</v>
      </c>
      <c r="H66" s="5">
        <f>G66/I66</f>
        <v>3.1396455125268688E-2</v>
      </c>
      <c r="I66" s="4">
        <f>SUM(I67:I102)</f>
        <v>56758</v>
      </c>
      <c r="J66" s="6">
        <f>SUM(J67:J102)</f>
        <v>72</v>
      </c>
      <c r="K66" s="7">
        <f>J66/$J$209</f>
        <v>0.13846153846153847</v>
      </c>
      <c r="L66" s="7">
        <f>J66/I66</f>
        <v>1.2685436414249973E-3</v>
      </c>
    </row>
    <row r="67" spans="1:12" x14ac:dyDescent="0.25">
      <c r="A67" s="8" t="s">
        <v>129</v>
      </c>
      <c r="B67" s="9" t="s">
        <v>130</v>
      </c>
      <c r="C67" s="10">
        <v>81</v>
      </c>
      <c r="D67" s="11">
        <f t="shared" si="0"/>
        <v>0.89010989010989006</v>
      </c>
      <c r="E67" s="10">
        <v>5</v>
      </c>
      <c r="F67" s="11">
        <f t="shared" si="1"/>
        <v>5.4945054945054944E-2</v>
      </c>
      <c r="G67" s="10">
        <v>5</v>
      </c>
      <c r="H67" s="11">
        <f t="shared" si="2"/>
        <v>5.4945054945054944E-2</v>
      </c>
      <c r="I67" s="10">
        <v>91</v>
      </c>
      <c r="J67" s="12">
        <v>2</v>
      </c>
      <c r="K67" s="15">
        <f>J67/$J$209</f>
        <v>3.8461538461538464E-3</v>
      </c>
      <c r="L67" s="15">
        <f t="shared" si="3"/>
        <v>2.197802197802198E-2</v>
      </c>
    </row>
    <row r="68" spans="1:12" x14ac:dyDescent="0.25">
      <c r="A68" s="8" t="s">
        <v>131</v>
      </c>
      <c r="B68" s="9" t="s">
        <v>132</v>
      </c>
      <c r="C68" s="10">
        <v>87</v>
      </c>
      <c r="D68" s="11">
        <f t="shared" si="0"/>
        <v>0.87878787878787878</v>
      </c>
      <c r="E68" s="10">
        <v>11</v>
      </c>
      <c r="F68" s="11">
        <f t="shared" si="1"/>
        <v>0.1111111111111111</v>
      </c>
      <c r="G68" s="10">
        <v>1</v>
      </c>
      <c r="H68" s="11">
        <f t="shared" si="2"/>
        <v>1.0101010101010102E-2</v>
      </c>
      <c r="I68" s="10">
        <v>99</v>
      </c>
      <c r="J68" s="12">
        <v>2</v>
      </c>
      <c r="K68" s="15">
        <f>J68/$J$209</f>
        <v>3.8461538461538464E-3</v>
      </c>
      <c r="L68" s="15">
        <f t="shared" si="3"/>
        <v>2.0202020202020204E-2</v>
      </c>
    </row>
    <row r="69" spans="1:12" x14ac:dyDescent="0.25">
      <c r="A69" s="8" t="s">
        <v>133</v>
      </c>
      <c r="B69" s="9" t="s">
        <v>134</v>
      </c>
      <c r="C69" s="10">
        <v>112</v>
      </c>
      <c r="D69" s="11">
        <f t="shared" si="0"/>
        <v>0.99115044247787609</v>
      </c>
      <c r="E69" s="10">
        <v>1</v>
      </c>
      <c r="F69" s="11">
        <f t="shared" si="1"/>
        <v>8.8495575221238937E-3</v>
      </c>
      <c r="G69" s="10"/>
      <c r="H69" s="11">
        <f t="shared" si="2"/>
        <v>0</v>
      </c>
      <c r="I69" s="10">
        <v>113</v>
      </c>
      <c r="J69" s="12">
        <v>2</v>
      </c>
      <c r="K69" s="15">
        <f>J69/$J$209</f>
        <v>3.8461538461538464E-3</v>
      </c>
      <c r="L69" s="15">
        <f t="shared" si="3"/>
        <v>1.7699115044247787E-2</v>
      </c>
    </row>
    <row r="70" spans="1:12" x14ac:dyDescent="0.25">
      <c r="A70" s="8" t="s">
        <v>135</v>
      </c>
      <c r="B70" s="9" t="s">
        <v>136</v>
      </c>
      <c r="C70" s="10">
        <v>123</v>
      </c>
      <c r="D70" s="11">
        <f t="shared" si="0"/>
        <v>0.93893129770992367</v>
      </c>
      <c r="E70" s="10">
        <v>1</v>
      </c>
      <c r="F70" s="11">
        <f t="shared" si="1"/>
        <v>7.6335877862595417E-3</v>
      </c>
      <c r="G70" s="10">
        <v>7</v>
      </c>
      <c r="H70" s="11">
        <f t="shared" si="2"/>
        <v>5.3435114503816793E-2</v>
      </c>
      <c r="I70" s="10">
        <v>131</v>
      </c>
      <c r="J70" s="12">
        <v>2</v>
      </c>
      <c r="K70" s="15">
        <f>J70/$J$209</f>
        <v>3.8461538461538464E-3</v>
      </c>
      <c r="L70" s="15">
        <f t="shared" si="3"/>
        <v>1.5267175572519083E-2</v>
      </c>
    </row>
    <row r="71" spans="1:12" x14ac:dyDescent="0.25">
      <c r="A71" s="8" t="s">
        <v>137</v>
      </c>
      <c r="B71" s="9" t="s">
        <v>138</v>
      </c>
      <c r="C71" s="10">
        <v>143</v>
      </c>
      <c r="D71" s="11">
        <f t="shared" si="0"/>
        <v>0.98620689655172411</v>
      </c>
      <c r="E71" s="10">
        <v>1</v>
      </c>
      <c r="F71" s="11">
        <f t="shared" si="1"/>
        <v>6.8965517241379309E-3</v>
      </c>
      <c r="G71" s="10">
        <v>1</v>
      </c>
      <c r="H71" s="11">
        <f t="shared" si="2"/>
        <v>6.8965517241379309E-3</v>
      </c>
      <c r="I71" s="10">
        <v>145</v>
      </c>
      <c r="J71" s="12">
        <v>2</v>
      </c>
      <c r="K71" s="15">
        <f>J71/$J$209</f>
        <v>3.8461538461538464E-3</v>
      </c>
      <c r="L71" s="15">
        <f t="shared" si="3"/>
        <v>1.3793103448275862E-2</v>
      </c>
    </row>
    <row r="72" spans="1:12" x14ac:dyDescent="0.25">
      <c r="A72" s="8" t="s">
        <v>139</v>
      </c>
      <c r="B72" s="9" t="s">
        <v>140</v>
      </c>
      <c r="C72" s="10">
        <v>141</v>
      </c>
      <c r="D72" s="11">
        <f t="shared" ref="D72:D135" si="4">C72/I72</f>
        <v>0.77900552486187846</v>
      </c>
      <c r="E72" s="10">
        <v>29</v>
      </c>
      <c r="F72" s="11">
        <f t="shared" ref="F72:F135" si="5">E72/I72</f>
        <v>0.16022099447513813</v>
      </c>
      <c r="G72" s="10">
        <v>11</v>
      </c>
      <c r="H72" s="11">
        <f t="shared" ref="H72:H135" si="6">G72/I72</f>
        <v>6.0773480662983423E-2</v>
      </c>
      <c r="I72" s="10">
        <v>181</v>
      </c>
      <c r="J72" s="12">
        <v>2</v>
      </c>
      <c r="K72" s="15">
        <f>J72/$J$209</f>
        <v>3.8461538461538464E-3</v>
      </c>
      <c r="L72" s="15">
        <f t="shared" si="3"/>
        <v>1.1049723756906077E-2</v>
      </c>
    </row>
    <row r="73" spans="1:12" x14ac:dyDescent="0.25">
      <c r="A73" s="8" t="s">
        <v>141</v>
      </c>
      <c r="B73" s="9" t="s">
        <v>142</v>
      </c>
      <c r="C73" s="10">
        <v>202</v>
      </c>
      <c r="D73" s="11">
        <f t="shared" si="4"/>
        <v>0.96650717703349287</v>
      </c>
      <c r="E73" s="10">
        <v>1</v>
      </c>
      <c r="F73" s="11">
        <f t="shared" si="5"/>
        <v>4.7846889952153108E-3</v>
      </c>
      <c r="G73" s="10">
        <v>6</v>
      </c>
      <c r="H73" s="11">
        <f t="shared" si="6"/>
        <v>2.8708133971291867E-2</v>
      </c>
      <c r="I73" s="10">
        <v>209</v>
      </c>
      <c r="J73" s="12">
        <v>2</v>
      </c>
      <c r="K73" s="15">
        <f>J73/$J$209</f>
        <v>3.8461538461538464E-3</v>
      </c>
      <c r="L73" s="15">
        <f t="shared" ref="L73:L137" si="7">J73/I73</f>
        <v>9.5693779904306216E-3</v>
      </c>
    </row>
    <row r="74" spans="1:12" x14ac:dyDescent="0.25">
      <c r="A74" s="8" t="s">
        <v>143</v>
      </c>
      <c r="B74" s="9" t="s">
        <v>144</v>
      </c>
      <c r="C74" s="10">
        <v>184</v>
      </c>
      <c r="D74" s="11">
        <f t="shared" si="4"/>
        <v>0.81415929203539827</v>
      </c>
      <c r="E74" s="10">
        <v>37</v>
      </c>
      <c r="F74" s="11">
        <f t="shared" si="5"/>
        <v>0.16371681415929204</v>
      </c>
      <c r="G74" s="10">
        <v>5</v>
      </c>
      <c r="H74" s="11">
        <f t="shared" si="6"/>
        <v>2.2123893805309734E-2</v>
      </c>
      <c r="I74" s="10">
        <v>226</v>
      </c>
      <c r="J74" s="12">
        <v>2</v>
      </c>
      <c r="K74" s="15">
        <f>J74/$J$209</f>
        <v>3.8461538461538464E-3</v>
      </c>
      <c r="L74" s="15">
        <f t="shared" si="7"/>
        <v>8.8495575221238937E-3</v>
      </c>
    </row>
    <row r="75" spans="1:12" x14ac:dyDescent="0.25">
      <c r="A75" s="8" t="s">
        <v>145</v>
      </c>
      <c r="B75" s="9" t="s">
        <v>146</v>
      </c>
      <c r="C75" s="10">
        <v>229</v>
      </c>
      <c r="D75" s="11">
        <f t="shared" si="4"/>
        <v>0.93089430894308944</v>
      </c>
      <c r="E75" s="10">
        <v>3</v>
      </c>
      <c r="F75" s="11">
        <f t="shared" si="5"/>
        <v>1.2195121951219513E-2</v>
      </c>
      <c r="G75" s="10">
        <v>14</v>
      </c>
      <c r="H75" s="11">
        <f t="shared" si="6"/>
        <v>5.6910569105691054E-2</v>
      </c>
      <c r="I75" s="10">
        <v>246</v>
      </c>
      <c r="J75" s="12">
        <v>2</v>
      </c>
      <c r="K75" s="15">
        <f>J75/$J$209</f>
        <v>3.8461538461538464E-3</v>
      </c>
      <c r="L75" s="15">
        <f t="shared" si="7"/>
        <v>8.130081300813009E-3</v>
      </c>
    </row>
    <row r="76" spans="1:12" x14ac:dyDescent="0.25">
      <c r="A76" s="8" t="s">
        <v>147</v>
      </c>
      <c r="B76" s="9" t="s">
        <v>148</v>
      </c>
      <c r="C76" s="10">
        <v>247</v>
      </c>
      <c r="D76" s="11">
        <f t="shared" si="4"/>
        <v>0.97244094488188981</v>
      </c>
      <c r="E76" s="10">
        <v>3</v>
      </c>
      <c r="F76" s="11">
        <f t="shared" si="5"/>
        <v>1.1811023622047244E-2</v>
      </c>
      <c r="G76" s="10">
        <v>4</v>
      </c>
      <c r="H76" s="11">
        <f t="shared" si="6"/>
        <v>1.5748031496062992E-2</v>
      </c>
      <c r="I76" s="10">
        <v>254</v>
      </c>
      <c r="J76" s="12">
        <v>2</v>
      </c>
      <c r="K76" s="15">
        <f>J76/$J$209</f>
        <v>3.8461538461538464E-3</v>
      </c>
      <c r="L76" s="15">
        <f t="shared" si="7"/>
        <v>7.874015748031496E-3</v>
      </c>
    </row>
    <row r="77" spans="1:12" x14ac:dyDescent="0.25">
      <c r="A77" s="8" t="s">
        <v>149</v>
      </c>
      <c r="B77" s="9" t="s">
        <v>150</v>
      </c>
      <c r="C77" s="10">
        <v>166</v>
      </c>
      <c r="D77" s="11">
        <f t="shared" si="4"/>
        <v>0.61481481481481481</v>
      </c>
      <c r="E77" s="10">
        <v>101</v>
      </c>
      <c r="F77" s="11">
        <f t="shared" si="5"/>
        <v>0.37407407407407406</v>
      </c>
      <c r="G77" s="10">
        <v>3</v>
      </c>
      <c r="H77" s="11">
        <f t="shared" si="6"/>
        <v>1.1111111111111112E-2</v>
      </c>
      <c r="I77" s="10">
        <v>270</v>
      </c>
      <c r="J77" s="12">
        <v>2</v>
      </c>
      <c r="K77" s="15">
        <f>J77/$J$209</f>
        <v>3.8461538461538464E-3</v>
      </c>
      <c r="L77" s="15">
        <f t="shared" si="7"/>
        <v>7.4074074074074077E-3</v>
      </c>
    </row>
    <row r="78" spans="1:12" x14ac:dyDescent="0.25">
      <c r="A78" s="8" t="s">
        <v>151</v>
      </c>
      <c r="B78" s="9" t="s">
        <v>152</v>
      </c>
      <c r="C78" s="10">
        <v>282</v>
      </c>
      <c r="D78" s="11">
        <f t="shared" si="4"/>
        <v>0.84179104477611943</v>
      </c>
      <c r="E78" s="10">
        <v>44</v>
      </c>
      <c r="F78" s="11">
        <f t="shared" si="5"/>
        <v>0.13134328358208955</v>
      </c>
      <c r="G78" s="10">
        <v>9</v>
      </c>
      <c r="H78" s="11">
        <f t="shared" si="6"/>
        <v>2.6865671641791045E-2</v>
      </c>
      <c r="I78" s="10">
        <v>335</v>
      </c>
      <c r="J78" s="12">
        <v>2</v>
      </c>
      <c r="K78" s="15">
        <f>J78/$J$209</f>
        <v>3.8461538461538464E-3</v>
      </c>
      <c r="L78" s="15">
        <f t="shared" si="7"/>
        <v>5.9701492537313433E-3</v>
      </c>
    </row>
    <row r="79" spans="1:12" x14ac:dyDescent="0.25">
      <c r="A79" s="8" t="s">
        <v>153</v>
      </c>
      <c r="B79" s="9" t="s">
        <v>154</v>
      </c>
      <c r="C79" s="10">
        <v>302</v>
      </c>
      <c r="D79" s="11">
        <f t="shared" si="4"/>
        <v>0.89349112426035504</v>
      </c>
      <c r="E79" s="10">
        <v>29</v>
      </c>
      <c r="F79" s="11">
        <f t="shared" si="5"/>
        <v>8.5798816568047331E-2</v>
      </c>
      <c r="G79" s="10">
        <v>7</v>
      </c>
      <c r="H79" s="11">
        <f t="shared" si="6"/>
        <v>2.0710059171597635E-2</v>
      </c>
      <c r="I79" s="10">
        <v>338</v>
      </c>
      <c r="J79" s="12">
        <v>2</v>
      </c>
      <c r="K79" s="15">
        <f>J79/$J$209</f>
        <v>3.8461538461538464E-3</v>
      </c>
      <c r="L79" s="15">
        <f t="shared" si="7"/>
        <v>5.9171597633136093E-3</v>
      </c>
    </row>
    <row r="80" spans="1:12" x14ac:dyDescent="0.25">
      <c r="A80" s="8" t="s">
        <v>155</v>
      </c>
      <c r="B80" s="9" t="s">
        <v>156</v>
      </c>
      <c r="C80" s="10">
        <v>382</v>
      </c>
      <c r="D80" s="11">
        <f t="shared" si="4"/>
        <v>0.94789081885856075</v>
      </c>
      <c r="E80" s="10">
        <v>3</v>
      </c>
      <c r="F80" s="11">
        <f t="shared" si="5"/>
        <v>7.4441687344913151E-3</v>
      </c>
      <c r="G80" s="10">
        <v>18</v>
      </c>
      <c r="H80" s="11">
        <f t="shared" si="6"/>
        <v>4.4665012406947889E-2</v>
      </c>
      <c r="I80" s="10">
        <v>403</v>
      </c>
      <c r="J80" s="12">
        <v>2</v>
      </c>
      <c r="K80" s="15">
        <f>J80/$J$209</f>
        <v>3.8461538461538464E-3</v>
      </c>
      <c r="L80" s="15">
        <f t="shared" si="7"/>
        <v>4.9627791563275434E-3</v>
      </c>
    </row>
    <row r="81" spans="1:12" x14ac:dyDescent="0.25">
      <c r="A81" s="8" t="s">
        <v>157</v>
      </c>
      <c r="B81" s="9" t="s">
        <v>158</v>
      </c>
      <c r="C81" s="10">
        <v>331</v>
      </c>
      <c r="D81" s="11">
        <f t="shared" si="4"/>
        <v>0.71800433839479394</v>
      </c>
      <c r="E81" s="10">
        <v>51</v>
      </c>
      <c r="F81" s="11">
        <f t="shared" si="5"/>
        <v>0.11062906724511931</v>
      </c>
      <c r="G81" s="10">
        <v>79</v>
      </c>
      <c r="H81" s="11">
        <f t="shared" si="6"/>
        <v>0.17136659436008678</v>
      </c>
      <c r="I81" s="10">
        <v>461</v>
      </c>
      <c r="J81" s="12">
        <v>2</v>
      </c>
      <c r="K81" s="15">
        <f>J81/$J$209</f>
        <v>3.8461538461538464E-3</v>
      </c>
      <c r="L81" s="15">
        <f t="shared" si="7"/>
        <v>4.3383947939262474E-3</v>
      </c>
    </row>
    <row r="82" spans="1:12" x14ac:dyDescent="0.25">
      <c r="A82" s="8" t="s">
        <v>159</v>
      </c>
      <c r="B82" s="9" t="s">
        <v>160</v>
      </c>
      <c r="C82" s="10">
        <v>522</v>
      </c>
      <c r="D82" s="11">
        <f t="shared" si="4"/>
        <v>1</v>
      </c>
      <c r="E82" s="10"/>
      <c r="F82" s="11">
        <f t="shared" si="5"/>
        <v>0</v>
      </c>
      <c r="G82" s="10"/>
      <c r="H82" s="11">
        <f t="shared" si="6"/>
        <v>0</v>
      </c>
      <c r="I82" s="10">
        <v>522</v>
      </c>
      <c r="J82" s="12">
        <v>2</v>
      </c>
      <c r="K82" s="15">
        <f>J82/$J$209</f>
        <v>3.8461538461538464E-3</v>
      </c>
      <c r="L82" s="15">
        <f t="shared" si="7"/>
        <v>3.8314176245210726E-3</v>
      </c>
    </row>
    <row r="83" spans="1:12" x14ac:dyDescent="0.25">
      <c r="A83" s="8" t="s">
        <v>161</v>
      </c>
      <c r="B83" s="9" t="s">
        <v>162</v>
      </c>
      <c r="C83" s="10">
        <v>345</v>
      </c>
      <c r="D83" s="11">
        <f t="shared" si="4"/>
        <v>0.65217391304347827</v>
      </c>
      <c r="E83" s="10">
        <v>167</v>
      </c>
      <c r="F83" s="11">
        <f t="shared" si="5"/>
        <v>0.31568998109640833</v>
      </c>
      <c r="G83" s="10">
        <v>17</v>
      </c>
      <c r="H83" s="11">
        <f t="shared" si="6"/>
        <v>3.2136105860113423E-2</v>
      </c>
      <c r="I83" s="10">
        <v>529</v>
      </c>
      <c r="J83" s="12">
        <v>2</v>
      </c>
      <c r="K83" s="15">
        <f>J83/$J$209</f>
        <v>3.8461538461538464E-3</v>
      </c>
      <c r="L83" s="15">
        <f t="shared" si="7"/>
        <v>3.780718336483932E-3</v>
      </c>
    </row>
    <row r="84" spans="1:12" x14ac:dyDescent="0.25">
      <c r="A84" s="8" t="s">
        <v>163</v>
      </c>
      <c r="B84" s="9" t="s">
        <v>164</v>
      </c>
      <c r="C84" s="10">
        <v>417</v>
      </c>
      <c r="D84" s="11">
        <f t="shared" si="4"/>
        <v>0.76795580110497241</v>
      </c>
      <c r="E84" s="10">
        <v>120</v>
      </c>
      <c r="F84" s="11">
        <f t="shared" si="5"/>
        <v>0.22099447513812154</v>
      </c>
      <c r="G84" s="10">
        <v>6</v>
      </c>
      <c r="H84" s="11">
        <f t="shared" si="6"/>
        <v>1.1049723756906077E-2</v>
      </c>
      <c r="I84" s="10">
        <v>543</v>
      </c>
      <c r="J84" s="12">
        <v>2</v>
      </c>
      <c r="K84" s="15">
        <f>J84/$J$209</f>
        <v>3.8461538461538464E-3</v>
      </c>
      <c r="L84" s="15">
        <f t="shared" si="7"/>
        <v>3.6832412523020259E-3</v>
      </c>
    </row>
    <row r="85" spans="1:12" x14ac:dyDescent="0.25">
      <c r="A85" s="8" t="s">
        <v>165</v>
      </c>
      <c r="B85" s="9" t="s">
        <v>166</v>
      </c>
      <c r="C85" s="10">
        <v>367</v>
      </c>
      <c r="D85" s="11">
        <f t="shared" si="4"/>
        <v>0.66970802919708028</v>
      </c>
      <c r="E85" s="10">
        <v>64</v>
      </c>
      <c r="F85" s="11">
        <f t="shared" si="5"/>
        <v>0.11678832116788321</v>
      </c>
      <c r="G85" s="10">
        <v>117</v>
      </c>
      <c r="H85" s="11">
        <f t="shared" si="6"/>
        <v>0.21350364963503649</v>
      </c>
      <c r="I85" s="10">
        <v>548</v>
      </c>
      <c r="J85" s="12">
        <v>2</v>
      </c>
      <c r="K85" s="15">
        <f>J85/$J$209</f>
        <v>3.8461538461538464E-3</v>
      </c>
      <c r="L85" s="15">
        <f t="shared" si="7"/>
        <v>3.6496350364963502E-3</v>
      </c>
    </row>
    <row r="86" spans="1:12" x14ac:dyDescent="0.25">
      <c r="A86" s="8" t="s">
        <v>167</v>
      </c>
      <c r="B86" s="9" t="s">
        <v>168</v>
      </c>
      <c r="C86" s="10">
        <v>308</v>
      </c>
      <c r="D86" s="11">
        <f t="shared" si="4"/>
        <v>0.55296229802513464</v>
      </c>
      <c r="E86" s="10">
        <v>223</v>
      </c>
      <c r="F86" s="11">
        <f t="shared" si="5"/>
        <v>0.40035906642728902</v>
      </c>
      <c r="G86" s="10">
        <v>26</v>
      </c>
      <c r="H86" s="11">
        <f t="shared" si="6"/>
        <v>4.66786355475763E-2</v>
      </c>
      <c r="I86" s="10">
        <v>557</v>
      </c>
      <c r="J86" s="12">
        <v>2</v>
      </c>
      <c r="K86" s="15">
        <f>J86/$J$209</f>
        <v>3.8461538461538464E-3</v>
      </c>
      <c r="L86" s="15">
        <f t="shared" si="7"/>
        <v>3.5906642728904849E-3</v>
      </c>
    </row>
    <row r="87" spans="1:12" x14ac:dyDescent="0.25">
      <c r="A87" s="8" t="s">
        <v>169</v>
      </c>
      <c r="B87" s="9" t="s">
        <v>170</v>
      </c>
      <c r="C87" s="10">
        <v>590</v>
      </c>
      <c r="D87" s="11">
        <f t="shared" si="4"/>
        <v>0.7824933687002652</v>
      </c>
      <c r="E87" s="10">
        <v>121</v>
      </c>
      <c r="F87" s="11">
        <f t="shared" si="5"/>
        <v>0.16047745358090185</v>
      </c>
      <c r="G87" s="10">
        <v>43</v>
      </c>
      <c r="H87" s="11">
        <f t="shared" si="6"/>
        <v>5.7029177718832889E-2</v>
      </c>
      <c r="I87" s="10">
        <v>754</v>
      </c>
      <c r="J87" s="12">
        <v>2</v>
      </c>
      <c r="K87" s="15">
        <f>J87/$J$209</f>
        <v>3.8461538461538464E-3</v>
      </c>
      <c r="L87" s="15">
        <f t="shared" si="7"/>
        <v>2.6525198938992041E-3</v>
      </c>
    </row>
    <row r="88" spans="1:12" x14ac:dyDescent="0.25">
      <c r="A88" s="8" t="s">
        <v>171</v>
      </c>
      <c r="B88" s="9" t="s">
        <v>172</v>
      </c>
      <c r="C88" s="10">
        <v>822</v>
      </c>
      <c r="D88" s="11">
        <f t="shared" si="4"/>
        <v>0.9362186788154897</v>
      </c>
      <c r="E88" s="10">
        <v>35</v>
      </c>
      <c r="F88" s="11">
        <f t="shared" si="5"/>
        <v>3.9863325740318908E-2</v>
      </c>
      <c r="G88" s="10">
        <v>21</v>
      </c>
      <c r="H88" s="11">
        <f t="shared" si="6"/>
        <v>2.3917995444191344E-2</v>
      </c>
      <c r="I88" s="10">
        <v>878</v>
      </c>
      <c r="J88" s="12">
        <v>2</v>
      </c>
      <c r="K88" s="15">
        <f>J88/$J$209</f>
        <v>3.8461538461538464E-3</v>
      </c>
      <c r="L88" s="15">
        <f t="shared" si="7"/>
        <v>2.2779043280182231E-3</v>
      </c>
    </row>
    <row r="89" spans="1:12" x14ac:dyDescent="0.25">
      <c r="A89" s="8" t="s">
        <v>173</v>
      </c>
      <c r="B89" s="9" t="s">
        <v>174</v>
      </c>
      <c r="C89" s="10">
        <v>602</v>
      </c>
      <c r="D89" s="11">
        <f t="shared" si="4"/>
        <v>0.68486916951080778</v>
      </c>
      <c r="E89" s="10">
        <v>223</v>
      </c>
      <c r="F89" s="11">
        <f t="shared" si="5"/>
        <v>0.25369738339021614</v>
      </c>
      <c r="G89" s="10">
        <v>54</v>
      </c>
      <c r="H89" s="11">
        <f t="shared" si="6"/>
        <v>6.1433447098976107E-2</v>
      </c>
      <c r="I89" s="10">
        <v>879</v>
      </c>
      <c r="J89" s="12">
        <v>2</v>
      </c>
      <c r="K89" s="15">
        <f>J89/$J$209</f>
        <v>3.8461538461538464E-3</v>
      </c>
      <c r="L89" s="15">
        <f t="shared" si="7"/>
        <v>2.2753128555176336E-3</v>
      </c>
    </row>
    <row r="90" spans="1:12" x14ac:dyDescent="0.25">
      <c r="A90" s="8" t="s">
        <v>175</v>
      </c>
      <c r="B90" s="9" t="s">
        <v>176</v>
      </c>
      <c r="C90" s="10">
        <v>673</v>
      </c>
      <c r="D90" s="11">
        <f t="shared" si="4"/>
        <v>0.71595744680851059</v>
      </c>
      <c r="E90" s="10">
        <v>233</v>
      </c>
      <c r="F90" s="11">
        <f t="shared" si="5"/>
        <v>0.24787234042553191</v>
      </c>
      <c r="G90" s="10">
        <v>34</v>
      </c>
      <c r="H90" s="11">
        <f t="shared" si="6"/>
        <v>3.6170212765957444E-2</v>
      </c>
      <c r="I90" s="10">
        <v>940</v>
      </c>
      <c r="J90" s="12">
        <v>2</v>
      </c>
      <c r="K90" s="15">
        <f>J90/$J$209</f>
        <v>3.8461538461538464E-3</v>
      </c>
      <c r="L90" s="15">
        <f t="shared" si="7"/>
        <v>2.1276595744680851E-3</v>
      </c>
    </row>
    <row r="91" spans="1:12" x14ac:dyDescent="0.25">
      <c r="A91" s="8" t="s">
        <v>177</v>
      </c>
      <c r="B91" s="9" t="s">
        <v>178</v>
      </c>
      <c r="C91" s="10">
        <v>706</v>
      </c>
      <c r="D91" s="11">
        <f t="shared" si="4"/>
        <v>0.71313131313131317</v>
      </c>
      <c r="E91" s="10">
        <v>231</v>
      </c>
      <c r="F91" s="11">
        <f t="shared" si="5"/>
        <v>0.23333333333333334</v>
      </c>
      <c r="G91" s="10">
        <v>53</v>
      </c>
      <c r="H91" s="11">
        <f t="shared" si="6"/>
        <v>5.3535353535353533E-2</v>
      </c>
      <c r="I91" s="10">
        <v>990</v>
      </c>
      <c r="J91" s="12">
        <v>2</v>
      </c>
      <c r="K91" s="15">
        <f>J91/$J$209</f>
        <v>3.8461538461538464E-3</v>
      </c>
      <c r="L91" s="15">
        <f t="shared" si="7"/>
        <v>2.0202020202020202E-3</v>
      </c>
    </row>
    <row r="92" spans="1:12" x14ac:dyDescent="0.25">
      <c r="A92" s="8" t="s">
        <v>179</v>
      </c>
      <c r="B92" s="9" t="s">
        <v>180</v>
      </c>
      <c r="C92" s="10">
        <v>715</v>
      </c>
      <c r="D92" s="11">
        <f t="shared" si="4"/>
        <v>0.70512820512820518</v>
      </c>
      <c r="E92" s="10">
        <v>86</v>
      </c>
      <c r="F92" s="11">
        <f t="shared" si="5"/>
        <v>8.4812623274161739E-2</v>
      </c>
      <c r="G92" s="10">
        <v>213</v>
      </c>
      <c r="H92" s="11">
        <f t="shared" si="6"/>
        <v>0.21005917159763313</v>
      </c>
      <c r="I92" s="10">
        <v>1014</v>
      </c>
      <c r="J92" s="12">
        <v>2</v>
      </c>
      <c r="K92" s="15">
        <f>J92/$J$209</f>
        <v>3.8461538461538464E-3</v>
      </c>
      <c r="L92" s="15">
        <f t="shared" si="7"/>
        <v>1.9723865877712033E-3</v>
      </c>
    </row>
    <row r="93" spans="1:12" x14ac:dyDescent="0.25">
      <c r="A93" s="8" t="s">
        <v>181</v>
      </c>
      <c r="B93" s="9" t="s">
        <v>182</v>
      </c>
      <c r="C93" s="10">
        <v>622</v>
      </c>
      <c r="D93" s="11">
        <f t="shared" si="4"/>
        <v>0.60329776915615907</v>
      </c>
      <c r="E93" s="10">
        <v>390</v>
      </c>
      <c r="F93" s="11">
        <f t="shared" si="5"/>
        <v>0.37827352085354027</v>
      </c>
      <c r="G93" s="10">
        <v>19</v>
      </c>
      <c r="H93" s="11">
        <f t="shared" si="6"/>
        <v>1.842870999030068E-2</v>
      </c>
      <c r="I93" s="10">
        <v>1031</v>
      </c>
      <c r="J93" s="12">
        <v>2</v>
      </c>
      <c r="K93" s="15">
        <f>J93/$J$209</f>
        <v>3.8461538461538464E-3</v>
      </c>
      <c r="L93" s="15">
        <f t="shared" si="7"/>
        <v>1.9398642095053346E-3</v>
      </c>
    </row>
    <row r="94" spans="1:12" x14ac:dyDescent="0.25">
      <c r="A94" s="8" t="s">
        <v>183</v>
      </c>
      <c r="B94" s="9" t="s">
        <v>184</v>
      </c>
      <c r="C94" s="10">
        <v>428</v>
      </c>
      <c r="D94" s="11">
        <f t="shared" si="4"/>
        <v>0.3696027633851468</v>
      </c>
      <c r="E94" s="10">
        <v>677</v>
      </c>
      <c r="F94" s="11">
        <f t="shared" si="5"/>
        <v>0.58462867012089814</v>
      </c>
      <c r="G94" s="10">
        <v>53</v>
      </c>
      <c r="H94" s="11">
        <f t="shared" si="6"/>
        <v>4.5768566493955096E-2</v>
      </c>
      <c r="I94" s="10">
        <v>1158</v>
      </c>
      <c r="J94" s="12">
        <v>2</v>
      </c>
      <c r="K94" s="15">
        <f>J94/$J$209</f>
        <v>3.8461538461538464E-3</v>
      </c>
      <c r="L94" s="15">
        <f t="shared" si="7"/>
        <v>1.7271157167530224E-3</v>
      </c>
    </row>
    <row r="95" spans="1:12" x14ac:dyDescent="0.25">
      <c r="A95" s="8" t="s">
        <v>185</v>
      </c>
      <c r="B95" s="9" t="s">
        <v>186</v>
      </c>
      <c r="C95" s="10">
        <v>983</v>
      </c>
      <c r="D95" s="11">
        <f t="shared" si="4"/>
        <v>0.84088964927288279</v>
      </c>
      <c r="E95" s="10">
        <v>167</v>
      </c>
      <c r="F95" s="11">
        <f t="shared" si="5"/>
        <v>0.14285714285714285</v>
      </c>
      <c r="G95" s="10">
        <v>19</v>
      </c>
      <c r="H95" s="11">
        <f t="shared" si="6"/>
        <v>1.6253207869974338E-2</v>
      </c>
      <c r="I95" s="10">
        <v>1169</v>
      </c>
      <c r="J95" s="12">
        <v>2</v>
      </c>
      <c r="K95" s="15">
        <f>J95/$J$209</f>
        <v>3.8461538461538464E-3</v>
      </c>
      <c r="L95" s="15">
        <f t="shared" si="7"/>
        <v>1.710863986313088E-3</v>
      </c>
    </row>
    <row r="96" spans="1:12" x14ac:dyDescent="0.25">
      <c r="A96" s="8" t="s">
        <v>187</v>
      </c>
      <c r="B96" s="9" t="s">
        <v>188</v>
      </c>
      <c r="C96" s="10">
        <v>1067</v>
      </c>
      <c r="D96" s="11">
        <f t="shared" si="4"/>
        <v>0.68617363344051452</v>
      </c>
      <c r="E96" s="10">
        <v>403</v>
      </c>
      <c r="F96" s="11">
        <f t="shared" si="5"/>
        <v>0.25916398713826366</v>
      </c>
      <c r="G96" s="10">
        <v>85</v>
      </c>
      <c r="H96" s="11">
        <f t="shared" si="6"/>
        <v>5.4662379421221867E-2</v>
      </c>
      <c r="I96" s="10">
        <v>1555</v>
      </c>
      <c r="J96" s="12">
        <v>2</v>
      </c>
      <c r="K96" s="15">
        <f>J96/$J$209</f>
        <v>3.8461538461538464E-3</v>
      </c>
      <c r="L96" s="15">
        <f t="shared" si="7"/>
        <v>1.2861736334405145E-3</v>
      </c>
    </row>
    <row r="97" spans="1:12" x14ac:dyDescent="0.25">
      <c r="A97" s="8" t="s">
        <v>189</v>
      </c>
      <c r="B97" s="9" t="s">
        <v>190</v>
      </c>
      <c r="C97" s="10">
        <v>1068</v>
      </c>
      <c r="D97" s="11">
        <f t="shared" si="4"/>
        <v>0.67852604828462515</v>
      </c>
      <c r="E97" s="10">
        <v>482</v>
      </c>
      <c r="F97" s="11">
        <f t="shared" si="5"/>
        <v>0.3062261753494282</v>
      </c>
      <c r="G97" s="10">
        <v>24</v>
      </c>
      <c r="H97" s="11">
        <f t="shared" si="6"/>
        <v>1.5247776365946633E-2</v>
      </c>
      <c r="I97" s="10">
        <v>1574</v>
      </c>
      <c r="J97" s="12">
        <v>2</v>
      </c>
      <c r="K97" s="15">
        <f>J97/$J$209</f>
        <v>3.8461538461538464E-3</v>
      </c>
      <c r="L97" s="15">
        <f t="shared" si="7"/>
        <v>1.2706480304955528E-3</v>
      </c>
    </row>
    <row r="98" spans="1:12" x14ac:dyDescent="0.25">
      <c r="A98" s="8" t="s">
        <v>191</v>
      </c>
      <c r="B98" s="9" t="s">
        <v>192</v>
      </c>
      <c r="C98" s="10">
        <v>2011</v>
      </c>
      <c r="D98" s="11">
        <f t="shared" si="4"/>
        <v>0.96358409199808337</v>
      </c>
      <c r="E98" s="10">
        <v>72</v>
      </c>
      <c r="F98" s="11">
        <f t="shared" si="5"/>
        <v>3.4499281264973647E-2</v>
      </c>
      <c r="G98" s="10">
        <v>4</v>
      </c>
      <c r="H98" s="11">
        <f t="shared" si="6"/>
        <v>1.9166267369429804E-3</v>
      </c>
      <c r="I98" s="10">
        <v>2087</v>
      </c>
      <c r="J98" s="12">
        <v>2</v>
      </c>
      <c r="K98" s="15">
        <f>J98/$J$209</f>
        <v>3.8461538461538464E-3</v>
      </c>
      <c r="L98" s="15">
        <f t="shared" si="7"/>
        <v>9.5831336847149022E-4</v>
      </c>
    </row>
    <row r="99" spans="1:12" x14ac:dyDescent="0.25">
      <c r="A99" s="8" t="s">
        <v>193</v>
      </c>
      <c r="B99" s="9" t="s">
        <v>194</v>
      </c>
      <c r="C99" s="10">
        <v>857</v>
      </c>
      <c r="D99" s="11">
        <f t="shared" si="4"/>
        <v>0.3819073083778966</v>
      </c>
      <c r="E99" s="10">
        <v>1322</v>
      </c>
      <c r="F99" s="11">
        <f t="shared" si="5"/>
        <v>0.589126559714795</v>
      </c>
      <c r="G99" s="10">
        <v>65</v>
      </c>
      <c r="H99" s="11">
        <f t="shared" si="6"/>
        <v>2.8966131907308377E-2</v>
      </c>
      <c r="I99" s="10">
        <v>2244</v>
      </c>
      <c r="J99" s="12">
        <v>2</v>
      </c>
      <c r="K99" s="15">
        <f>J99/$J$209</f>
        <v>3.8461538461538464E-3</v>
      </c>
      <c r="L99" s="15">
        <f t="shared" si="7"/>
        <v>8.9126559714795004E-4</v>
      </c>
    </row>
    <row r="100" spans="1:12" x14ac:dyDescent="0.25">
      <c r="A100" s="8" t="s">
        <v>195</v>
      </c>
      <c r="B100" s="9" t="s">
        <v>196</v>
      </c>
      <c r="C100" s="10">
        <v>1941</v>
      </c>
      <c r="D100" s="11">
        <f t="shared" si="4"/>
        <v>0.70479302832244006</v>
      </c>
      <c r="E100" s="10">
        <v>695</v>
      </c>
      <c r="F100" s="11">
        <f t="shared" si="5"/>
        <v>0.2523602033405955</v>
      </c>
      <c r="G100" s="10">
        <v>118</v>
      </c>
      <c r="H100" s="11">
        <f t="shared" si="6"/>
        <v>4.2846768336964415E-2</v>
      </c>
      <c r="I100" s="10">
        <v>2754</v>
      </c>
      <c r="J100" s="12">
        <v>2</v>
      </c>
      <c r="K100" s="15">
        <f>J100/$J$209</f>
        <v>3.8461538461538464E-3</v>
      </c>
      <c r="L100" s="15">
        <f t="shared" si="7"/>
        <v>7.2621641249092229E-4</v>
      </c>
    </row>
    <row r="101" spans="1:12" x14ac:dyDescent="0.25">
      <c r="A101" s="8" t="s">
        <v>197</v>
      </c>
      <c r="B101" s="9" t="s">
        <v>198</v>
      </c>
      <c r="C101" s="10">
        <v>1532</v>
      </c>
      <c r="D101" s="11">
        <f t="shared" si="4"/>
        <v>0.16057017084163086</v>
      </c>
      <c r="E101" s="10">
        <v>7520</v>
      </c>
      <c r="F101" s="11">
        <f t="shared" si="5"/>
        <v>0.78817733990147787</v>
      </c>
      <c r="G101" s="10">
        <v>489</v>
      </c>
      <c r="H101" s="11">
        <f t="shared" si="6"/>
        <v>5.1252489256891312E-2</v>
      </c>
      <c r="I101" s="10">
        <v>9541</v>
      </c>
      <c r="J101" s="12">
        <v>2</v>
      </c>
      <c r="K101" s="15">
        <f>J101/$J$209</f>
        <v>3.8461538461538464E-3</v>
      </c>
      <c r="L101" s="15">
        <f t="shared" si="7"/>
        <v>2.096216329525207E-4</v>
      </c>
    </row>
    <row r="102" spans="1:12" x14ac:dyDescent="0.25">
      <c r="A102" s="8" t="s">
        <v>199</v>
      </c>
      <c r="B102" s="9" t="s">
        <v>200</v>
      </c>
      <c r="C102" s="10">
        <v>13417</v>
      </c>
      <c r="D102" s="11">
        <f t="shared" si="4"/>
        <v>0.61016872072399841</v>
      </c>
      <c r="E102" s="10">
        <v>8420</v>
      </c>
      <c r="F102" s="11">
        <f t="shared" si="5"/>
        <v>0.38291873209331939</v>
      </c>
      <c r="G102" s="10">
        <v>152</v>
      </c>
      <c r="H102" s="11">
        <f t="shared" si="6"/>
        <v>6.9125471826822502E-3</v>
      </c>
      <c r="I102" s="10">
        <v>21989</v>
      </c>
      <c r="J102" s="12">
        <v>2</v>
      </c>
      <c r="K102" s="15">
        <f>J102/$J$209</f>
        <v>3.8461538461538464E-3</v>
      </c>
      <c r="L102" s="15">
        <f t="shared" si="7"/>
        <v>9.0954568193187498E-5</v>
      </c>
    </row>
    <row r="103" spans="1:12" ht="408" customHeight="1" x14ac:dyDescent="0.25">
      <c r="A103" s="2"/>
      <c r="B103" s="3" t="e">
        <f>B104&amp;", "&amp;B105&amp;", "&amp;B106&amp;", "&amp;B107&amp;", "&amp;B108&amp;", "&amp;B109&amp;", "&amp;B110&amp;", "&amp;B111&amp;", "&amp;B112&amp;", "&amp;B113&amp;", "&amp;B114&amp;", "&amp;B115&amp;", "&amp;B116&amp;", "&amp;B117&amp;", "&amp;B118&amp;", "&amp;B119&amp;", "&amp;B120&amp;", "&amp;B121&amp;", "&amp;B122&amp;", "&amp;B123&amp;", "&amp;B124&amp;", "&amp;B125&amp;", "&amp;B126&amp;", "&amp;B127&amp;", "&amp;B128&amp;", "&amp;B129&amp;", "&amp;B130&amp;", "&amp;B131&amp;", "&amp;B132&amp;", "&amp;B133&amp;", "&amp;B134&amp;", "&amp;B135&amp;", "&amp;B136&amp;", "&amp;B137&amp;", "&amp;B138&amp;", "&amp;B139&amp;", "&amp;#REF!&amp;", "&amp;B140&amp;", "&amp;B141&amp;", "&amp;B142&amp;", "&amp;B143&amp;", "&amp;B144&amp;", "&amp;B145&amp;", "&amp;B146&amp;", "&amp;B147&amp;", "&amp;B148&amp;", "&amp;B149&amp;", "&amp;B150&amp;", "&amp;B151&amp;", "&amp;B152&amp;", "&amp;B153&amp;", "&amp;B154&amp;", "&amp;B155&amp;", "&amp;B156&amp;", "&amp;B157&amp;", "&amp;B158&amp;", "&amp;B159&amp;", "&amp;B160&amp;", "&amp;B161&amp;", "&amp;B162&amp;", "&amp;B163&amp;", "&amp;B164&amp;", "&amp;B165&amp;", "&amp;B166&amp;", "&amp;B167&amp;", "&amp;B168&amp;", "&amp;B169&amp;", "&amp;B170&amp;", "&amp;B171&amp;", "&amp;B172&amp;", "&amp;B173&amp;", "&amp;B174&amp;", "&amp;B175&amp;", "&amp;B176&amp;", "&amp;B177&amp;", "&amp;B178&amp;", "&amp;B179&amp;", "&amp;B180&amp;", "&amp;B181&amp;", "&amp;B182&amp;", "&amp;B183&amp;", "&amp;B184&amp;", "&amp;B185&amp;", "&amp;B186&amp;", "&amp;B187&amp;", "&amp;B188&amp;", "&amp;B189&amp;", "&amp;B190&amp;", "&amp;B191&amp;", "&amp;B192&amp;", "&amp;B193&amp;", "&amp;B194&amp;", "&amp;B195&amp;", "&amp;B196&amp;", "&amp;B197&amp;", "&amp;B198&amp;", "&amp;B199&amp;", "&amp;B200&amp;", "&amp;B201&amp;", "&amp;B202&amp;", "&amp;B203&amp;", "&amp;B204&amp;", "&amp;B205&amp;", "&amp;B206&amp;", "&amp;B207&amp;", "&amp;B208</f>
        <v>#REF!</v>
      </c>
      <c r="C103" s="4">
        <f>SUM(C104:C208)</f>
        <v>41715</v>
      </c>
      <c r="D103" s="5">
        <f>C103/I103</f>
        <v>0.65973430333702354</v>
      </c>
      <c r="E103" s="4">
        <f>SUM(E104:E208)</f>
        <v>19687</v>
      </c>
      <c r="F103" s="5">
        <f>E103/I103</f>
        <v>0.31135536928673097</v>
      </c>
      <c r="G103" s="4">
        <f>SUM(G104:G208)</f>
        <v>1828</v>
      </c>
      <c r="H103" s="5">
        <f>G103/I103</f>
        <v>2.8910327376245454E-2</v>
      </c>
      <c r="I103" s="4">
        <f>SUM(I104:I208)</f>
        <v>63230</v>
      </c>
      <c r="J103" s="6">
        <f>SUM(J104:J208)</f>
        <v>105</v>
      </c>
      <c r="K103" s="7">
        <f>J103/$J$209</f>
        <v>0.20192307692307693</v>
      </c>
      <c r="L103" s="7">
        <f>J103/I103</f>
        <v>1.6606041436027202E-3</v>
      </c>
    </row>
    <row r="104" spans="1:12" x14ac:dyDescent="0.25">
      <c r="A104" s="8" t="s">
        <v>201</v>
      </c>
      <c r="B104" s="9" t="s">
        <v>202</v>
      </c>
      <c r="C104" s="10">
        <v>3</v>
      </c>
      <c r="D104" s="11">
        <f t="shared" si="4"/>
        <v>1</v>
      </c>
      <c r="E104" s="10"/>
      <c r="F104" s="11">
        <f t="shared" si="5"/>
        <v>0</v>
      </c>
      <c r="G104" s="10"/>
      <c r="H104" s="11">
        <f t="shared" si="6"/>
        <v>0</v>
      </c>
      <c r="I104" s="10">
        <v>3</v>
      </c>
      <c r="J104" s="12">
        <v>1</v>
      </c>
      <c r="K104" s="13">
        <f>J104/$J$209</f>
        <v>1.9230769230769232E-3</v>
      </c>
      <c r="L104" s="13">
        <f t="shared" si="7"/>
        <v>0.33333333333333331</v>
      </c>
    </row>
    <row r="105" spans="1:12" x14ac:dyDescent="0.25">
      <c r="A105" s="8" t="s">
        <v>203</v>
      </c>
      <c r="B105" s="9" t="s">
        <v>204</v>
      </c>
      <c r="C105" s="10">
        <v>9</v>
      </c>
      <c r="D105" s="11">
        <f t="shared" si="4"/>
        <v>0.9</v>
      </c>
      <c r="E105" s="10"/>
      <c r="F105" s="11">
        <f t="shared" si="5"/>
        <v>0</v>
      </c>
      <c r="G105" s="10">
        <v>1</v>
      </c>
      <c r="H105" s="11">
        <f t="shared" si="6"/>
        <v>0.1</v>
      </c>
      <c r="I105" s="10">
        <v>10</v>
      </c>
      <c r="J105" s="12">
        <v>1</v>
      </c>
      <c r="K105" s="13">
        <f>J105/$J$209</f>
        <v>1.9230769230769232E-3</v>
      </c>
      <c r="L105" s="13">
        <f t="shared" si="7"/>
        <v>0.1</v>
      </c>
    </row>
    <row r="106" spans="1:12" x14ac:dyDescent="0.25">
      <c r="A106" s="8" t="s">
        <v>205</v>
      </c>
      <c r="B106" s="9" t="s">
        <v>206</v>
      </c>
      <c r="C106" s="10">
        <v>11</v>
      </c>
      <c r="D106" s="11">
        <f t="shared" si="4"/>
        <v>0.91666666666666663</v>
      </c>
      <c r="E106" s="10">
        <v>1</v>
      </c>
      <c r="F106" s="11">
        <f t="shared" si="5"/>
        <v>8.3333333333333329E-2</v>
      </c>
      <c r="G106" s="10"/>
      <c r="H106" s="11">
        <f t="shared" si="6"/>
        <v>0</v>
      </c>
      <c r="I106" s="10">
        <v>12</v>
      </c>
      <c r="J106" s="12">
        <v>1</v>
      </c>
      <c r="K106" s="13">
        <f>J106/$J$209</f>
        <v>1.9230769230769232E-3</v>
      </c>
      <c r="L106" s="13">
        <f t="shared" si="7"/>
        <v>8.3333333333333329E-2</v>
      </c>
    </row>
    <row r="107" spans="1:12" x14ac:dyDescent="0.25">
      <c r="A107" s="8" t="s">
        <v>207</v>
      </c>
      <c r="B107" s="9" t="s">
        <v>208</v>
      </c>
      <c r="C107" s="10">
        <v>11</v>
      </c>
      <c r="D107" s="11">
        <f t="shared" si="4"/>
        <v>0.84615384615384615</v>
      </c>
      <c r="E107" s="10">
        <v>2</v>
      </c>
      <c r="F107" s="11">
        <f t="shared" si="5"/>
        <v>0.15384615384615385</v>
      </c>
      <c r="G107" s="10"/>
      <c r="H107" s="11">
        <f t="shared" si="6"/>
        <v>0</v>
      </c>
      <c r="I107" s="10">
        <v>13</v>
      </c>
      <c r="J107" s="12">
        <v>1</v>
      </c>
      <c r="K107" s="13">
        <f>J107/$J$209</f>
        <v>1.9230769230769232E-3</v>
      </c>
      <c r="L107" s="13">
        <f t="shared" si="7"/>
        <v>7.6923076923076927E-2</v>
      </c>
    </row>
    <row r="108" spans="1:12" x14ac:dyDescent="0.25">
      <c r="A108" s="8" t="s">
        <v>209</v>
      </c>
      <c r="B108" s="9" t="s">
        <v>210</v>
      </c>
      <c r="C108" s="10">
        <v>14</v>
      </c>
      <c r="D108" s="11">
        <f t="shared" si="4"/>
        <v>1</v>
      </c>
      <c r="E108" s="10"/>
      <c r="F108" s="11">
        <f t="shared" si="5"/>
        <v>0</v>
      </c>
      <c r="G108" s="10"/>
      <c r="H108" s="11">
        <f t="shared" si="6"/>
        <v>0</v>
      </c>
      <c r="I108" s="10">
        <v>14</v>
      </c>
      <c r="J108" s="12">
        <v>1</v>
      </c>
      <c r="K108" s="13">
        <f>J108/$J$209</f>
        <v>1.9230769230769232E-3</v>
      </c>
      <c r="L108" s="13">
        <f t="shared" si="7"/>
        <v>7.1428571428571425E-2</v>
      </c>
    </row>
    <row r="109" spans="1:12" x14ac:dyDescent="0.25">
      <c r="A109" s="8" t="s">
        <v>211</v>
      </c>
      <c r="B109" s="9" t="s">
        <v>212</v>
      </c>
      <c r="C109" s="10">
        <v>14</v>
      </c>
      <c r="D109" s="11">
        <f t="shared" si="4"/>
        <v>0.93333333333333335</v>
      </c>
      <c r="E109" s="10">
        <v>1</v>
      </c>
      <c r="F109" s="11">
        <f t="shared" si="5"/>
        <v>6.6666666666666666E-2</v>
      </c>
      <c r="G109" s="10"/>
      <c r="H109" s="11">
        <f t="shared" si="6"/>
        <v>0</v>
      </c>
      <c r="I109" s="10">
        <v>15</v>
      </c>
      <c r="J109" s="12">
        <v>1</v>
      </c>
      <c r="K109" s="13">
        <f>J109/$J$209</f>
        <v>1.9230769230769232E-3</v>
      </c>
      <c r="L109" s="13">
        <f t="shared" si="7"/>
        <v>6.6666666666666666E-2</v>
      </c>
    </row>
    <row r="110" spans="1:12" x14ac:dyDescent="0.25">
      <c r="A110" s="8" t="s">
        <v>213</v>
      </c>
      <c r="B110" s="9" t="s">
        <v>214</v>
      </c>
      <c r="C110" s="10">
        <v>15</v>
      </c>
      <c r="D110" s="11">
        <f t="shared" si="4"/>
        <v>0.88235294117647056</v>
      </c>
      <c r="E110" s="10"/>
      <c r="F110" s="11">
        <f t="shared" si="5"/>
        <v>0</v>
      </c>
      <c r="G110" s="10">
        <v>2</v>
      </c>
      <c r="H110" s="11">
        <f t="shared" si="6"/>
        <v>0.11764705882352941</v>
      </c>
      <c r="I110" s="10">
        <v>17</v>
      </c>
      <c r="J110" s="12">
        <v>1</v>
      </c>
      <c r="K110" s="13">
        <f>J110/$J$209</f>
        <v>1.9230769230769232E-3</v>
      </c>
      <c r="L110" s="13">
        <f t="shared" si="7"/>
        <v>5.8823529411764705E-2</v>
      </c>
    </row>
    <row r="111" spans="1:12" x14ac:dyDescent="0.25">
      <c r="A111" s="8" t="s">
        <v>215</v>
      </c>
      <c r="B111" s="9" t="s">
        <v>216</v>
      </c>
      <c r="C111" s="10">
        <v>18</v>
      </c>
      <c r="D111" s="11">
        <f t="shared" si="4"/>
        <v>1</v>
      </c>
      <c r="E111" s="10"/>
      <c r="F111" s="11">
        <f t="shared" si="5"/>
        <v>0</v>
      </c>
      <c r="G111" s="10"/>
      <c r="H111" s="11">
        <f t="shared" si="6"/>
        <v>0</v>
      </c>
      <c r="I111" s="10">
        <v>18</v>
      </c>
      <c r="J111" s="12">
        <v>1</v>
      </c>
      <c r="K111" s="13">
        <f>J111/$J$209</f>
        <v>1.9230769230769232E-3</v>
      </c>
      <c r="L111" s="13">
        <f t="shared" si="7"/>
        <v>5.5555555555555552E-2</v>
      </c>
    </row>
    <row r="112" spans="1:12" x14ac:dyDescent="0.25">
      <c r="A112" s="8" t="s">
        <v>217</v>
      </c>
      <c r="B112" s="9" t="s">
        <v>218</v>
      </c>
      <c r="C112" s="10">
        <v>18</v>
      </c>
      <c r="D112" s="11">
        <f t="shared" si="4"/>
        <v>1</v>
      </c>
      <c r="E112" s="10"/>
      <c r="F112" s="11">
        <f t="shared" si="5"/>
        <v>0</v>
      </c>
      <c r="G112" s="10"/>
      <c r="H112" s="11">
        <f t="shared" si="6"/>
        <v>0</v>
      </c>
      <c r="I112" s="10">
        <v>18</v>
      </c>
      <c r="J112" s="12">
        <v>1</v>
      </c>
      <c r="K112" s="13">
        <f>J112/$J$209</f>
        <v>1.9230769230769232E-3</v>
      </c>
      <c r="L112" s="13">
        <f t="shared" si="7"/>
        <v>5.5555555555555552E-2</v>
      </c>
    </row>
    <row r="113" spans="1:12" x14ac:dyDescent="0.25">
      <c r="A113" s="8" t="s">
        <v>219</v>
      </c>
      <c r="B113" s="9" t="s">
        <v>220</v>
      </c>
      <c r="C113" s="10">
        <v>22</v>
      </c>
      <c r="D113" s="11">
        <f t="shared" si="4"/>
        <v>0.95652173913043481</v>
      </c>
      <c r="E113" s="10">
        <v>1</v>
      </c>
      <c r="F113" s="11">
        <f t="shared" si="5"/>
        <v>4.3478260869565216E-2</v>
      </c>
      <c r="G113" s="10"/>
      <c r="H113" s="11">
        <f t="shared" si="6"/>
        <v>0</v>
      </c>
      <c r="I113" s="10">
        <v>23</v>
      </c>
      <c r="J113" s="12">
        <v>1</v>
      </c>
      <c r="K113" s="13">
        <f>J113/$J$209</f>
        <v>1.9230769230769232E-3</v>
      </c>
      <c r="L113" s="13">
        <f t="shared" si="7"/>
        <v>4.3478260869565216E-2</v>
      </c>
    </row>
    <row r="114" spans="1:12" x14ac:dyDescent="0.25">
      <c r="A114" s="8" t="s">
        <v>221</v>
      </c>
      <c r="B114" s="9" t="s">
        <v>222</v>
      </c>
      <c r="C114" s="10">
        <v>13</v>
      </c>
      <c r="D114" s="11">
        <f t="shared" si="4"/>
        <v>0.5</v>
      </c>
      <c r="E114" s="10">
        <v>13</v>
      </c>
      <c r="F114" s="11">
        <f t="shared" si="5"/>
        <v>0.5</v>
      </c>
      <c r="G114" s="10"/>
      <c r="H114" s="11">
        <f t="shared" si="6"/>
        <v>0</v>
      </c>
      <c r="I114" s="10">
        <v>26</v>
      </c>
      <c r="J114" s="12">
        <v>1</v>
      </c>
      <c r="K114" s="13">
        <f>J114/$J$209</f>
        <v>1.9230769230769232E-3</v>
      </c>
      <c r="L114" s="13">
        <f t="shared" si="7"/>
        <v>3.8461538461538464E-2</v>
      </c>
    </row>
    <row r="115" spans="1:12" x14ac:dyDescent="0.25">
      <c r="A115" s="8" t="s">
        <v>223</v>
      </c>
      <c r="B115" s="9" t="s">
        <v>224</v>
      </c>
      <c r="C115" s="10">
        <v>29</v>
      </c>
      <c r="D115" s="11">
        <f t="shared" si="4"/>
        <v>1</v>
      </c>
      <c r="E115" s="10"/>
      <c r="F115" s="11">
        <f t="shared" si="5"/>
        <v>0</v>
      </c>
      <c r="G115" s="10"/>
      <c r="H115" s="11">
        <f t="shared" si="6"/>
        <v>0</v>
      </c>
      <c r="I115" s="10">
        <v>29</v>
      </c>
      <c r="J115" s="12">
        <v>1</v>
      </c>
      <c r="K115" s="13">
        <f>J115/$J$209</f>
        <v>1.9230769230769232E-3</v>
      </c>
      <c r="L115" s="13">
        <f t="shared" si="7"/>
        <v>3.4482758620689655E-2</v>
      </c>
    </row>
    <row r="116" spans="1:12" x14ac:dyDescent="0.25">
      <c r="A116" s="8" t="s">
        <v>225</v>
      </c>
      <c r="B116" s="9" t="s">
        <v>226</v>
      </c>
      <c r="C116" s="10">
        <v>31</v>
      </c>
      <c r="D116" s="11">
        <f t="shared" si="4"/>
        <v>0.96875</v>
      </c>
      <c r="E116" s="10">
        <v>1</v>
      </c>
      <c r="F116" s="11">
        <f t="shared" si="5"/>
        <v>3.125E-2</v>
      </c>
      <c r="G116" s="10"/>
      <c r="H116" s="11">
        <f t="shared" si="6"/>
        <v>0</v>
      </c>
      <c r="I116" s="10">
        <v>32</v>
      </c>
      <c r="J116" s="12">
        <v>1</v>
      </c>
      <c r="K116" s="13">
        <f>J116/$J$209</f>
        <v>1.9230769230769232E-3</v>
      </c>
      <c r="L116" s="13">
        <f t="shared" si="7"/>
        <v>3.125E-2</v>
      </c>
    </row>
    <row r="117" spans="1:12" x14ac:dyDescent="0.25">
      <c r="A117" s="8" t="s">
        <v>227</v>
      </c>
      <c r="B117" s="9" t="s">
        <v>228</v>
      </c>
      <c r="C117" s="10">
        <v>36</v>
      </c>
      <c r="D117" s="11">
        <f t="shared" si="4"/>
        <v>0.94736842105263153</v>
      </c>
      <c r="E117" s="10">
        <v>2</v>
      </c>
      <c r="F117" s="11">
        <f t="shared" si="5"/>
        <v>5.2631578947368418E-2</v>
      </c>
      <c r="G117" s="10"/>
      <c r="H117" s="11">
        <f t="shared" si="6"/>
        <v>0</v>
      </c>
      <c r="I117" s="10">
        <v>38</v>
      </c>
      <c r="J117" s="12">
        <v>1</v>
      </c>
      <c r="K117" s="15">
        <f>J117/$J$209</f>
        <v>1.9230769230769232E-3</v>
      </c>
      <c r="L117" s="15">
        <f t="shared" si="7"/>
        <v>2.6315789473684209E-2</v>
      </c>
    </row>
    <row r="118" spans="1:12" x14ac:dyDescent="0.25">
      <c r="A118" s="8" t="s">
        <v>229</v>
      </c>
      <c r="B118" s="9" t="s">
        <v>230</v>
      </c>
      <c r="C118" s="10">
        <v>36</v>
      </c>
      <c r="D118" s="11">
        <f t="shared" si="4"/>
        <v>0.92307692307692313</v>
      </c>
      <c r="E118" s="10">
        <v>3</v>
      </c>
      <c r="F118" s="11">
        <f t="shared" si="5"/>
        <v>7.6923076923076927E-2</v>
      </c>
      <c r="G118" s="10"/>
      <c r="H118" s="11">
        <f t="shared" si="6"/>
        <v>0</v>
      </c>
      <c r="I118" s="10">
        <v>39</v>
      </c>
      <c r="J118" s="12">
        <v>1</v>
      </c>
      <c r="K118" s="15">
        <f>J118/$J$209</f>
        <v>1.9230769230769232E-3</v>
      </c>
      <c r="L118" s="15">
        <f t="shared" si="7"/>
        <v>2.564102564102564E-2</v>
      </c>
    </row>
    <row r="119" spans="1:12" x14ac:dyDescent="0.25">
      <c r="A119" s="8" t="s">
        <v>231</v>
      </c>
      <c r="B119" s="9" t="s">
        <v>232</v>
      </c>
      <c r="C119" s="10">
        <v>41</v>
      </c>
      <c r="D119" s="11">
        <f t="shared" si="4"/>
        <v>0.97619047619047616</v>
      </c>
      <c r="E119" s="10"/>
      <c r="F119" s="11">
        <f t="shared" si="5"/>
        <v>0</v>
      </c>
      <c r="G119" s="10">
        <v>1</v>
      </c>
      <c r="H119" s="11">
        <f t="shared" si="6"/>
        <v>2.3809523809523808E-2</v>
      </c>
      <c r="I119" s="10">
        <v>42</v>
      </c>
      <c r="J119" s="12">
        <v>1</v>
      </c>
      <c r="K119" s="15">
        <f>J119/$J$209</f>
        <v>1.9230769230769232E-3</v>
      </c>
      <c r="L119" s="15">
        <f t="shared" si="7"/>
        <v>2.3809523809523808E-2</v>
      </c>
    </row>
    <row r="120" spans="1:12" x14ac:dyDescent="0.25">
      <c r="A120" s="8" t="s">
        <v>233</v>
      </c>
      <c r="B120" s="9" t="s">
        <v>234</v>
      </c>
      <c r="C120" s="10">
        <v>52</v>
      </c>
      <c r="D120" s="11">
        <f t="shared" si="4"/>
        <v>0.98113207547169812</v>
      </c>
      <c r="E120" s="10"/>
      <c r="F120" s="11">
        <f t="shared" si="5"/>
        <v>0</v>
      </c>
      <c r="G120" s="10">
        <v>1</v>
      </c>
      <c r="H120" s="11">
        <f t="shared" si="6"/>
        <v>1.8867924528301886E-2</v>
      </c>
      <c r="I120" s="10">
        <v>53</v>
      </c>
      <c r="J120" s="12">
        <v>1</v>
      </c>
      <c r="K120" s="15">
        <f>J120/$J$209</f>
        <v>1.9230769230769232E-3</v>
      </c>
      <c r="L120" s="15">
        <f t="shared" si="7"/>
        <v>1.8867924528301886E-2</v>
      </c>
    </row>
    <row r="121" spans="1:12" x14ac:dyDescent="0.25">
      <c r="A121" s="8" t="s">
        <v>235</v>
      </c>
      <c r="B121" s="9" t="s">
        <v>236</v>
      </c>
      <c r="C121" s="10">
        <v>60</v>
      </c>
      <c r="D121" s="11">
        <f t="shared" si="4"/>
        <v>1</v>
      </c>
      <c r="E121" s="10"/>
      <c r="F121" s="11">
        <f t="shared" si="5"/>
        <v>0</v>
      </c>
      <c r="G121" s="10"/>
      <c r="H121" s="11">
        <f t="shared" si="6"/>
        <v>0</v>
      </c>
      <c r="I121" s="10">
        <v>60</v>
      </c>
      <c r="J121" s="12">
        <v>1</v>
      </c>
      <c r="K121" s="15">
        <f>J121/$J$209</f>
        <v>1.9230769230769232E-3</v>
      </c>
      <c r="L121" s="15">
        <f t="shared" si="7"/>
        <v>1.6666666666666666E-2</v>
      </c>
    </row>
    <row r="122" spans="1:12" x14ac:dyDescent="0.25">
      <c r="A122" s="8" t="s">
        <v>237</v>
      </c>
      <c r="B122" s="9" t="s">
        <v>238</v>
      </c>
      <c r="C122" s="10">
        <v>45</v>
      </c>
      <c r="D122" s="11">
        <f t="shared" si="4"/>
        <v>0.72580645161290325</v>
      </c>
      <c r="E122" s="10">
        <v>16</v>
      </c>
      <c r="F122" s="11">
        <f t="shared" si="5"/>
        <v>0.25806451612903225</v>
      </c>
      <c r="G122" s="10">
        <v>1</v>
      </c>
      <c r="H122" s="11">
        <f t="shared" si="6"/>
        <v>1.6129032258064516E-2</v>
      </c>
      <c r="I122" s="10">
        <v>62</v>
      </c>
      <c r="J122" s="12">
        <v>1</v>
      </c>
      <c r="K122" s="15">
        <f>J122/$J$209</f>
        <v>1.9230769230769232E-3</v>
      </c>
      <c r="L122" s="15">
        <f t="shared" si="7"/>
        <v>1.6129032258064516E-2</v>
      </c>
    </row>
    <row r="123" spans="1:12" x14ac:dyDescent="0.25">
      <c r="A123" s="8" t="s">
        <v>239</v>
      </c>
      <c r="B123" s="9" t="s">
        <v>240</v>
      </c>
      <c r="C123" s="10">
        <v>66</v>
      </c>
      <c r="D123" s="11">
        <f t="shared" si="4"/>
        <v>0.9850746268656716</v>
      </c>
      <c r="E123" s="10"/>
      <c r="F123" s="11">
        <f t="shared" si="5"/>
        <v>0</v>
      </c>
      <c r="G123" s="10">
        <v>1</v>
      </c>
      <c r="H123" s="11">
        <f t="shared" si="6"/>
        <v>1.4925373134328358E-2</v>
      </c>
      <c r="I123" s="10">
        <v>67</v>
      </c>
      <c r="J123" s="12">
        <v>1</v>
      </c>
      <c r="K123" s="15">
        <f>J123/$J$209</f>
        <v>1.9230769230769232E-3</v>
      </c>
      <c r="L123" s="15">
        <f t="shared" si="7"/>
        <v>1.4925373134328358E-2</v>
      </c>
    </row>
    <row r="124" spans="1:12" x14ac:dyDescent="0.25">
      <c r="A124" s="8" t="s">
        <v>241</v>
      </c>
      <c r="B124" s="9" t="s">
        <v>242</v>
      </c>
      <c r="C124" s="10">
        <v>70</v>
      </c>
      <c r="D124" s="11">
        <f t="shared" si="4"/>
        <v>0.9859154929577465</v>
      </c>
      <c r="E124" s="10"/>
      <c r="F124" s="11">
        <f t="shared" si="5"/>
        <v>0</v>
      </c>
      <c r="G124" s="10">
        <v>1</v>
      </c>
      <c r="H124" s="11">
        <f t="shared" si="6"/>
        <v>1.4084507042253521E-2</v>
      </c>
      <c r="I124" s="10">
        <v>71</v>
      </c>
      <c r="J124" s="12">
        <v>1</v>
      </c>
      <c r="K124" s="15">
        <f>J124/$J$209</f>
        <v>1.9230769230769232E-3</v>
      </c>
      <c r="L124" s="15">
        <f t="shared" si="7"/>
        <v>1.4084507042253521E-2</v>
      </c>
    </row>
    <row r="125" spans="1:12" x14ac:dyDescent="0.25">
      <c r="A125" s="8" t="s">
        <v>243</v>
      </c>
      <c r="B125" s="9" t="s">
        <v>244</v>
      </c>
      <c r="C125" s="10">
        <v>60</v>
      </c>
      <c r="D125" s="11">
        <f t="shared" si="4"/>
        <v>0.8</v>
      </c>
      <c r="E125" s="10">
        <v>6</v>
      </c>
      <c r="F125" s="11">
        <f t="shared" si="5"/>
        <v>0.08</v>
      </c>
      <c r="G125" s="10">
        <v>9</v>
      </c>
      <c r="H125" s="11">
        <f t="shared" si="6"/>
        <v>0.12</v>
      </c>
      <c r="I125" s="10">
        <v>75</v>
      </c>
      <c r="J125" s="12">
        <v>1</v>
      </c>
      <c r="K125" s="15">
        <f>J125/$J$209</f>
        <v>1.9230769230769232E-3</v>
      </c>
      <c r="L125" s="15">
        <f t="shared" si="7"/>
        <v>1.3333333333333334E-2</v>
      </c>
    </row>
    <row r="126" spans="1:12" x14ac:dyDescent="0.25">
      <c r="A126" s="8" t="s">
        <v>245</v>
      </c>
      <c r="B126" s="9" t="s">
        <v>246</v>
      </c>
      <c r="C126" s="10">
        <v>73</v>
      </c>
      <c r="D126" s="11">
        <f t="shared" si="4"/>
        <v>0.97333333333333338</v>
      </c>
      <c r="E126" s="10">
        <v>2</v>
      </c>
      <c r="F126" s="11">
        <f t="shared" si="5"/>
        <v>2.6666666666666668E-2</v>
      </c>
      <c r="G126" s="10"/>
      <c r="H126" s="11">
        <f t="shared" si="6"/>
        <v>0</v>
      </c>
      <c r="I126" s="10">
        <v>75</v>
      </c>
      <c r="J126" s="12">
        <v>1</v>
      </c>
      <c r="K126" s="15">
        <f>J126/$J$209</f>
        <v>1.9230769230769232E-3</v>
      </c>
      <c r="L126" s="15">
        <f t="shared" si="7"/>
        <v>1.3333333333333334E-2</v>
      </c>
    </row>
    <row r="127" spans="1:12" x14ac:dyDescent="0.25">
      <c r="A127" s="8" t="s">
        <v>247</v>
      </c>
      <c r="B127" s="9" t="s">
        <v>248</v>
      </c>
      <c r="C127" s="10">
        <v>68</v>
      </c>
      <c r="D127" s="11">
        <f t="shared" si="4"/>
        <v>0.87179487179487181</v>
      </c>
      <c r="E127" s="10">
        <v>10</v>
      </c>
      <c r="F127" s="11">
        <f t="shared" si="5"/>
        <v>0.12820512820512819</v>
      </c>
      <c r="G127" s="10"/>
      <c r="H127" s="11">
        <f t="shared" si="6"/>
        <v>0</v>
      </c>
      <c r="I127" s="10">
        <v>78</v>
      </c>
      <c r="J127" s="12">
        <v>1</v>
      </c>
      <c r="K127" s="15">
        <f>J127/$J$209</f>
        <v>1.9230769230769232E-3</v>
      </c>
      <c r="L127" s="15">
        <f t="shared" si="7"/>
        <v>1.282051282051282E-2</v>
      </c>
    </row>
    <row r="128" spans="1:12" x14ac:dyDescent="0.25">
      <c r="A128" s="8" t="s">
        <v>249</v>
      </c>
      <c r="B128" s="9" t="s">
        <v>250</v>
      </c>
      <c r="C128" s="10">
        <v>75</v>
      </c>
      <c r="D128" s="11">
        <f t="shared" si="4"/>
        <v>0.91463414634146345</v>
      </c>
      <c r="E128" s="10">
        <v>3</v>
      </c>
      <c r="F128" s="11">
        <f t="shared" si="5"/>
        <v>3.6585365853658534E-2</v>
      </c>
      <c r="G128" s="10">
        <v>4</v>
      </c>
      <c r="H128" s="11">
        <f t="shared" si="6"/>
        <v>4.878048780487805E-2</v>
      </c>
      <c r="I128" s="10">
        <v>82</v>
      </c>
      <c r="J128" s="12">
        <v>1</v>
      </c>
      <c r="K128" s="15">
        <f>J128/$J$209</f>
        <v>1.9230769230769232E-3</v>
      </c>
      <c r="L128" s="15">
        <f t="shared" si="7"/>
        <v>1.2195121951219513E-2</v>
      </c>
    </row>
    <row r="129" spans="1:12" x14ac:dyDescent="0.25">
      <c r="A129" s="8" t="s">
        <v>251</v>
      </c>
      <c r="B129" s="9" t="s">
        <v>252</v>
      </c>
      <c r="C129" s="10">
        <v>94</v>
      </c>
      <c r="D129" s="11">
        <f t="shared" si="4"/>
        <v>0.9494949494949495</v>
      </c>
      <c r="E129" s="10">
        <v>1</v>
      </c>
      <c r="F129" s="11">
        <f t="shared" si="5"/>
        <v>1.0101010101010102E-2</v>
      </c>
      <c r="G129" s="10">
        <v>4</v>
      </c>
      <c r="H129" s="11">
        <f t="shared" si="6"/>
        <v>4.0404040404040407E-2</v>
      </c>
      <c r="I129" s="10">
        <v>99</v>
      </c>
      <c r="J129" s="12">
        <v>1</v>
      </c>
      <c r="K129" s="15">
        <f>J129/$J$209</f>
        <v>1.9230769230769232E-3</v>
      </c>
      <c r="L129" s="15">
        <f t="shared" si="7"/>
        <v>1.0101010101010102E-2</v>
      </c>
    </row>
    <row r="130" spans="1:12" x14ac:dyDescent="0.25">
      <c r="A130" s="8" t="s">
        <v>253</v>
      </c>
      <c r="B130" s="9" t="s">
        <v>254</v>
      </c>
      <c r="C130" s="10">
        <v>78</v>
      </c>
      <c r="D130" s="11">
        <f t="shared" si="4"/>
        <v>0.72222222222222221</v>
      </c>
      <c r="E130" s="10">
        <v>25</v>
      </c>
      <c r="F130" s="11">
        <f t="shared" si="5"/>
        <v>0.23148148148148148</v>
      </c>
      <c r="G130" s="10">
        <v>5</v>
      </c>
      <c r="H130" s="11">
        <f t="shared" si="6"/>
        <v>4.6296296296296294E-2</v>
      </c>
      <c r="I130" s="10">
        <v>108</v>
      </c>
      <c r="J130" s="12">
        <v>1</v>
      </c>
      <c r="K130" s="15">
        <f>J130/$J$209</f>
        <v>1.9230769230769232E-3</v>
      </c>
      <c r="L130" s="15">
        <f t="shared" si="7"/>
        <v>9.2592592592592587E-3</v>
      </c>
    </row>
    <row r="131" spans="1:12" x14ac:dyDescent="0.25">
      <c r="A131" s="8" t="s">
        <v>255</v>
      </c>
      <c r="B131" s="9" t="s">
        <v>256</v>
      </c>
      <c r="C131" s="10">
        <v>95</v>
      </c>
      <c r="D131" s="11">
        <f t="shared" si="4"/>
        <v>0.87155963302752293</v>
      </c>
      <c r="E131" s="10">
        <v>3</v>
      </c>
      <c r="F131" s="11">
        <f t="shared" si="5"/>
        <v>2.7522935779816515E-2</v>
      </c>
      <c r="G131" s="10">
        <v>11</v>
      </c>
      <c r="H131" s="11">
        <f t="shared" si="6"/>
        <v>0.10091743119266056</v>
      </c>
      <c r="I131" s="10">
        <v>109</v>
      </c>
      <c r="J131" s="12">
        <v>1</v>
      </c>
      <c r="K131" s="15">
        <f>J131/$J$209</f>
        <v>1.9230769230769232E-3</v>
      </c>
      <c r="L131" s="15">
        <f t="shared" si="7"/>
        <v>9.1743119266055051E-3</v>
      </c>
    </row>
    <row r="132" spans="1:12" x14ac:dyDescent="0.25">
      <c r="A132" s="8" t="s">
        <v>257</v>
      </c>
      <c r="B132" s="9" t="s">
        <v>258</v>
      </c>
      <c r="C132" s="10">
        <v>96</v>
      </c>
      <c r="D132" s="11">
        <f t="shared" si="4"/>
        <v>0.88073394495412849</v>
      </c>
      <c r="E132" s="10">
        <v>3</v>
      </c>
      <c r="F132" s="11">
        <f t="shared" si="5"/>
        <v>2.7522935779816515E-2</v>
      </c>
      <c r="G132" s="10">
        <v>10</v>
      </c>
      <c r="H132" s="11">
        <f t="shared" si="6"/>
        <v>9.1743119266055051E-2</v>
      </c>
      <c r="I132" s="10">
        <v>109</v>
      </c>
      <c r="J132" s="12">
        <v>1</v>
      </c>
      <c r="K132" s="15">
        <f>J132/$J$209</f>
        <v>1.9230769230769232E-3</v>
      </c>
      <c r="L132" s="15">
        <f t="shared" si="7"/>
        <v>9.1743119266055051E-3</v>
      </c>
    </row>
    <row r="133" spans="1:12" x14ac:dyDescent="0.25">
      <c r="A133" s="8" t="s">
        <v>259</v>
      </c>
      <c r="B133" s="9" t="s">
        <v>260</v>
      </c>
      <c r="C133" s="10">
        <v>108</v>
      </c>
      <c r="D133" s="11">
        <f t="shared" si="4"/>
        <v>0.98181818181818181</v>
      </c>
      <c r="E133" s="10">
        <v>2</v>
      </c>
      <c r="F133" s="11">
        <f t="shared" si="5"/>
        <v>1.8181818181818181E-2</v>
      </c>
      <c r="G133" s="10"/>
      <c r="H133" s="11">
        <f t="shared" si="6"/>
        <v>0</v>
      </c>
      <c r="I133" s="10">
        <v>110</v>
      </c>
      <c r="J133" s="12">
        <v>1</v>
      </c>
      <c r="K133" s="15">
        <f>J133/$J$209</f>
        <v>1.9230769230769232E-3</v>
      </c>
      <c r="L133" s="15">
        <f t="shared" si="7"/>
        <v>9.0909090909090905E-3</v>
      </c>
    </row>
    <row r="134" spans="1:12" x14ac:dyDescent="0.25">
      <c r="A134" s="8" t="s">
        <v>261</v>
      </c>
      <c r="B134" s="9" t="s">
        <v>262</v>
      </c>
      <c r="C134" s="10">
        <v>121</v>
      </c>
      <c r="D134" s="11">
        <f t="shared" si="4"/>
        <v>0.96799999999999997</v>
      </c>
      <c r="E134" s="10"/>
      <c r="F134" s="11">
        <f t="shared" si="5"/>
        <v>0</v>
      </c>
      <c r="G134" s="10">
        <v>4</v>
      </c>
      <c r="H134" s="11">
        <f t="shared" si="6"/>
        <v>3.2000000000000001E-2</v>
      </c>
      <c r="I134" s="10">
        <v>125</v>
      </c>
      <c r="J134" s="12">
        <v>1</v>
      </c>
      <c r="K134" s="15">
        <f>J134/$J$209</f>
        <v>1.9230769230769232E-3</v>
      </c>
      <c r="L134" s="15">
        <f t="shared" si="7"/>
        <v>8.0000000000000002E-3</v>
      </c>
    </row>
    <row r="135" spans="1:12" x14ac:dyDescent="0.25">
      <c r="A135" s="8" t="s">
        <v>263</v>
      </c>
      <c r="B135" s="9" t="s">
        <v>264</v>
      </c>
      <c r="C135" s="10">
        <v>120</v>
      </c>
      <c r="D135" s="11">
        <f t="shared" si="4"/>
        <v>0.94488188976377951</v>
      </c>
      <c r="E135" s="10">
        <v>7</v>
      </c>
      <c r="F135" s="11">
        <f t="shared" si="5"/>
        <v>5.5118110236220472E-2</v>
      </c>
      <c r="G135" s="10"/>
      <c r="H135" s="11">
        <f t="shared" si="6"/>
        <v>0</v>
      </c>
      <c r="I135" s="10">
        <v>127</v>
      </c>
      <c r="J135" s="12">
        <v>1</v>
      </c>
      <c r="K135" s="15">
        <f>J135/$J$209</f>
        <v>1.9230769230769232E-3</v>
      </c>
      <c r="L135" s="15">
        <f t="shared" si="7"/>
        <v>7.874015748031496E-3</v>
      </c>
    </row>
    <row r="136" spans="1:12" x14ac:dyDescent="0.25">
      <c r="A136" s="8" t="s">
        <v>265</v>
      </c>
      <c r="B136" s="9" t="s">
        <v>266</v>
      </c>
      <c r="C136" s="10">
        <v>126</v>
      </c>
      <c r="D136" s="11">
        <f t="shared" ref="D136:D198" si="8">C136/I136</f>
        <v>0.96923076923076923</v>
      </c>
      <c r="E136" s="10">
        <v>1</v>
      </c>
      <c r="F136" s="11">
        <f t="shared" ref="F136:F198" si="9">E136/I136</f>
        <v>7.6923076923076927E-3</v>
      </c>
      <c r="G136" s="10">
        <v>3</v>
      </c>
      <c r="H136" s="11">
        <f t="shared" ref="H136:H198" si="10">G136/I136</f>
        <v>2.3076923076923078E-2</v>
      </c>
      <c r="I136" s="10">
        <v>130</v>
      </c>
      <c r="J136" s="12">
        <v>1</v>
      </c>
      <c r="K136" s="15">
        <f>J136/$J$209</f>
        <v>1.9230769230769232E-3</v>
      </c>
      <c r="L136" s="15">
        <f t="shared" si="7"/>
        <v>7.6923076923076927E-3</v>
      </c>
    </row>
    <row r="137" spans="1:12" x14ac:dyDescent="0.25">
      <c r="A137" s="8" t="s">
        <v>267</v>
      </c>
      <c r="B137" s="9" t="s">
        <v>268</v>
      </c>
      <c r="C137" s="10">
        <v>72</v>
      </c>
      <c r="D137" s="11">
        <f t="shared" si="8"/>
        <v>0.53731343283582089</v>
      </c>
      <c r="E137" s="10">
        <v>56</v>
      </c>
      <c r="F137" s="11">
        <f t="shared" si="9"/>
        <v>0.41791044776119401</v>
      </c>
      <c r="G137" s="10">
        <v>6</v>
      </c>
      <c r="H137" s="11">
        <f t="shared" si="10"/>
        <v>4.4776119402985072E-2</v>
      </c>
      <c r="I137" s="10">
        <v>134</v>
      </c>
      <c r="J137" s="12">
        <v>1</v>
      </c>
      <c r="K137" s="15">
        <f>J137/$J$209</f>
        <v>1.9230769230769232E-3</v>
      </c>
      <c r="L137" s="15">
        <f t="shared" si="7"/>
        <v>7.462686567164179E-3</v>
      </c>
    </row>
    <row r="138" spans="1:12" x14ac:dyDescent="0.25">
      <c r="A138" s="8" t="s">
        <v>269</v>
      </c>
      <c r="B138" s="9" t="s">
        <v>270</v>
      </c>
      <c r="C138" s="10">
        <v>132</v>
      </c>
      <c r="D138" s="11">
        <f t="shared" si="8"/>
        <v>0.97777777777777775</v>
      </c>
      <c r="E138" s="10"/>
      <c r="F138" s="11">
        <f t="shared" si="9"/>
        <v>0</v>
      </c>
      <c r="G138" s="10">
        <v>3</v>
      </c>
      <c r="H138" s="11">
        <f t="shared" si="10"/>
        <v>2.2222222222222223E-2</v>
      </c>
      <c r="I138" s="10">
        <v>135</v>
      </c>
      <c r="J138" s="12">
        <v>1</v>
      </c>
      <c r="K138" s="15">
        <f>J138/$J$209</f>
        <v>1.9230769230769232E-3</v>
      </c>
      <c r="L138" s="15">
        <f t="shared" ref="L138:L200" si="11">J138/I138</f>
        <v>7.4074074074074077E-3</v>
      </c>
    </row>
    <row r="139" spans="1:12" x14ac:dyDescent="0.25">
      <c r="A139" s="8" t="s">
        <v>271</v>
      </c>
      <c r="B139" s="9" t="s">
        <v>272</v>
      </c>
      <c r="C139" s="10">
        <v>116</v>
      </c>
      <c r="D139" s="11">
        <f t="shared" si="8"/>
        <v>0.84671532846715325</v>
      </c>
      <c r="E139" s="10">
        <v>20</v>
      </c>
      <c r="F139" s="11">
        <f t="shared" si="9"/>
        <v>0.145985401459854</v>
      </c>
      <c r="G139" s="10">
        <v>1</v>
      </c>
      <c r="H139" s="11">
        <f t="shared" si="10"/>
        <v>7.2992700729927005E-3</v>
      </c>
      <c r="I139" s="10">
        <v>137</v>
      </c>
      <c r="J139" s="12">
        <v>1</v>
      </c>
      <c r="K139" s="15">
        <f>J139/$J$209</f>
        <v>1.9230769230769232E-3</v>
      </c>
      <c r="L139" s="15">
        <f t="shared" si="11"/>
        <v>7.2992700729927005E-3</v>
      </c>
    </row>
    <row r="140" spans="1:12" x14ac:dyDescent="0.25">
      <c r="A140" s="8" t="s">
        <v>273</v>
      </c>
      <c r="B140" s="9" t="s">
        <v>274</v>
      </c>
      <c r="C140" s="10">
        <v>66</v>
      </c>
      <c r="D140" s="11">
        <f t="shared" si="8"/>
        <v>0.46808510638297873</v>
      </c>
      <c r="E140" s="10">
        <v>70</v>
      </c>
      <c r="F140" s="11">
        <f t="shared" si="9"/>
        <v>0.49645390070921985</v>
      </c>
      <c r="G140" s="10">
        <v>5</v>
      </c>
      <c r="H140" s="11">
        <f t="shared" si="10"/>
        <v>3.5460992907801421E-2</v>
      </c>
      <c r="I140" s="10">
        <v>141</v>
      </c>
      <c r="J140" s="12">
        <v>1</v>
      </c>
      <c r="K140" s="15">
        <f>J140/$J$209</f>
        <v>1.9230769230769232E-3</v>
      </c>
      <c r="L140" s="15">
        <f t="shared" si="11"/>
        <v>7.0921985815602835E-3</v>
      </c>
    </row>
    <row r="141" spans="1:12" x14ac:dyDescent="0.25">
      <c r="A141" s="8" t="s">
        <v>275</v>
      </c>
      <c r="B141" s="9" t="s">
        <v>276</v>
      </c>
      <c r="C141" s="10">
        <v>143</v>
      </c>
      <c r="D141" s="11">
        <f t="shared" si="8"/>
        <v>0.99305555555555558</v>
      </c>
      <c r="E141" s="10">
        <v>1</v>
      </c>
      <c r="F141" s="11">
        <f t="shared" si="9"/>
        <v>6.9444444444444441E-3</v>
      </c>
      <c r="G141" s="10"/>
      <c r="H141" s="11">
        <f t="shared" si="10"/>
        <v>0</v>
      </c>
      <c r="I141" s="10">
        <v>144</v>
      </c>
      <c r="J141" s="12">
        <v>1</v>
      </c>
      <c r="K141" s="15">
        <f>J141/$J$209</f>
        <v>1.9230769230769232E-3</v>
      </c>
      <c r="L141" s="15">
        <f t="shared" si="11"/>
        <v>6.9444444444444441E-3</v>
      </c>
    </row>
    <row r="142" spans="1:12" x14ac:dyDescent="0.25">
      <c r="A142" s="8" t="s">
        <v>277</v>
      </c>
      <c r="B142" s="9" t="s">
        <v>278</v>
      </c>
      <c r="C142" s="10">
        <v>101</v>
      </c>
      <c r="D142" s="11">
        <f t="shared" si="8"/>
        <v>0.67333333333333334</v>
      </c>
      <c r="E142" s="10">
        <v>45</v>
      </c>
      <c r="F142" s="11">
        <f t="shared" si="9"/>
        <v>0.3</v>
      </c>
      <c r="G142" s="10">
        <v>4</v>
      </c>
      <c r="H142" s="11">
        <f t="shared" si="10"/>
        <v>2.6666666666666668E-2</v>
      </c>
      <c r="I142" s="10">
        <v>150</v>
      </c>
      <c r="J142" s="12">
        <v>1</v>
      </c>
      <c r="K142" s="15">
        <f>J142/$J$209</f>
        <v>1.9230769230769232E-3</v>
      </c>
      <c r="L142" s="15">
        <f t="shared" si="11"/>
        <v>6.6666666666666671E-3</v>
      </c>
    </row>
    <row r="143" spans="1:12" x14ac:dyDescent="0.25">
      <c r="A143" s="8" t="s">
        <v>279</v>
      </c>
      <c r="B143" s="9" t="s">
        <v>280</v>
      </c>
      <c r="C143" s="10">
        <v>122</v>
      </c>
      <c r="D143" s="11">
        <f t="shared" si="8"/>
        <v>0.80263157894736847</v>
      </c>
      <c r="E143" s="10">
        <v>26</v>
      </c>
      <c r="F143" s="11">
        <f t="shared" si="9"/>
        <v>0.17105263157894737</v>
      </c>
      <c r="G143" s="10">
        <v>4</v>
      </c>
      <c r="H143" s="11">
        <f t="shared" si="10"/>
        <v>2.6315789473684209E-2</v>
      </c>
      <c r="I143" s="10">
        <v>152</v>
      </c>
      <c r="J143" s="12">
        <v>1</v>
      </c>
      <c r="K143" s="15">
        <f>J143/$J$209</f>
        <v>1.9230769230769232E-3</v>
      </c>
      <c r="L143" s="15">
        <f t="shared" si="11"/>
        <v>6.5789473684210523E-3</v>
      </c>
    </row>
    <row r="144" spans="1:12" x14ac:dyDescent="0.25">
      <c r="A144" s="8" t="s">
        <v>281</v>
      </c>
      <c r="B144" s="9" t="s">
        <v>282</v>
      </c>
      <c r="C144" s="10">
        <v>114</v>
      </c>
      <c r="D144" s="11">
        <f t="shared" si="8"/>
        <v>0.72611464968152861</v>
      </c>
      <c r="E144" s="10">
        <v>38</v>
      </c>
      <c r="F144" s="11">
        <f t="shared" si="9"/>
        <v>0.24203821656050956</v>
      </c>
      <c r="G144" s="10">
        <v>5</v>
      </c>
      <c r="H144" s="11">
        <f t="shared" si="10"/>
        <v>3.1847133757961783E-2</v>
      </c>
      <c r="I144" s="10">
        <v>157</v>
      </c>
      <c r="J144" s="12">
        <v>1</v>
      </c>
      <c r="K144" s="15">
        <f>J144/$J$209</f>
        <v>1.9230769230769232E-3</v>
      </c>
      <c r="L144" s="15">
        <f t="shared" si="11"/>
        <v>6.369426751592357E-3</v>
      </c>
    </row>
    <row r="145" spans="1:12" x14ac:dyDescent="0.25">
      <c r="A145" s="8" t="s">
        <v>283</v>
      </c>
      <c r="B145" s="9" t="s">
        <v>284</v>
      </c>
      <c r="C145" s="10">
        <v>158</v>
      </c>
      <c r="D145" s="11">
        <f t="shared" si="8"/>
        <v>1</v>
      </c>
      <c r="E145" s="10"/>
      <c r="F145" s="11">
        <f t="shared" si="9"/>
        <v>0</v>
      </c>
      <c r="G145" s="10"/>
      <c r="H145" s="11">
        <f t="shared" si="10"/>
        <v>0</v>
      </c>
      <c r="I145" s="10">
        <v>158</v>
      </c>
      <c r="J145" s="12">
        <v>1</v>
      </c>
      <c r="K145" s="15">
        <f>J145/$J$209</f>
        <v>1.9230769230769232E-3</v>
      </c>
      <c r="L145" s="15">
        <f t="shared" si="11"/>
        <v>6.3291139240506328E-3</v>
      </c>
    </row>
    <row r="146" spans="1:12" x14ac:dyDescent="0.25">
      <c r="A146" s="8" t="s">
        <v>285</v>
      </c>
      <c r="B146" s="9" t="s">
        <v>286</v>
      </c>
      <c r="C146" s="10">
        <v>131</v>
      </c>
      <c r="D146" s="11">
        <f t="shared" si="8"/>
        <v>0.82389937106918243</v>
      </c>
      <c r="E146" s="10">
        <v>26</v>
      </c>
      <c r="F146" s="11">
        <f t="shared" si="9"/>
        <v>0.16352201257861634</v>
      </c>
      <c r="G146" s="10">
        <v>2</v>
      </c>
      <c r="H146" s="11">
        <f t="shared" si="10"/>
        <v>1.2578616352201259E-2</v>
      </c>
      <c r="I146" s="10">
        <v>159</v>
      </c>
      <c r="J146" s="12">
        <v>1</v>
      </c>
      <c r="K146" s="15">
        <f>J146/$J$209</f>
        <v>1.9230769230769232E-3</v>
      </c>
      <c r="L146" s="15">
        <f t="shared" si="11"/>
        <v>6.2893081761006293E-3</v>
      </c>
    </row>
    <row r="147" spans="1:12" x14ac:dyDescent="0.25">
      <c r="A147" s="8" t="s">
        <v>287</v>
      </c>
      <c r="B147" s="9" t="s">
        <v>288</v>
      </c>
      <c r="C147" s="10">
        <v>141</v>
      </c>
      <c r="D147" s="11">
        <f t="shared" si="8"/>
        <v>0.8867924528301887</v>
      </c>
      <c r="E147" s="10">
        <v>14</v>
      </c>
      <c r="F147" s="11">
        <f t="shared" si="9"/>
        <v>8.8050314465408799E-2</v>
      </c>
      <c r="G147" s="10">
        <v>4</v>
      </c>
      <c r="H147" s="11">
        <f t="shared" si="10"/>
        <v>2.5157232704402517E-2</v>
      </c>
      <c r="I147" s="10">
        <v>159</v>
      </c>
      <c r="J147" s="12">
        <v>1</v>
      </c>
      <c r="K147" s="15">
        <f>J147/$J$209</f>
        <v>1.9230769230769232E-3</v>
      </c>
      <c r="L147" s="15">
        <f t="shared" si="11"/>
        <v>6.2893081761006293E-3</v>
      </c>
    </row>
    <row r="148" spans="1:12" x14ac:dyDescent="0.25">
      <c r="A148" s="8" t="s">
        <v>289</v>
      </c>
      <c r="B148" s="9" t="s">
        <v>290</v>
      </c>
      <c r="C148" s="10">
        <v>159</v>
      </c>
      <c r="D148" s="11">
        <f t="shared" si="8"/>
        <v>0.96951219512195119</v>
      </c>
      <c r="E148" s="10">
        <v>1</v>
      </c>
      <c r="F148" s="11">
        <f t="shared" si="9"/>
        <v>6.0975609756097563E-3</v>
      </c>
      <c r="G148" s="10">
        <v>4</v>
      </c>
      <c r="H148" s="11">
        <f t="shared" si="10"/>
        <v>2.4390243902439025E-2</v>
      </c>
      <c r="I148" s="10">
        <v>164</v>
      </c>
      <c r="J148" s="12">
        <v>1</v>
      </c>
      <c r="K148" s="15">
        <f>J148/$J$209</f>
        <v>1.9230769230769232E-3</v>
      </c>
      <c r="L148" s="15">
        <f t="shared" si="11"/>
        <v>6.0975609756097563E-3</v>
      </c>
    </row>
    <row r="149" spans="1:12" x14ac:dyDescent="0.25">
      <c r="A149" s="8" t="s">
        <v>291</v>
      </c>
      <c r="B149" s="9" t="s">
        <v>292</v>
      </c>
      <c r="C149" s="10">
        <v>124</v>
      </c>
      <c r="D149" s="11">
        <f t="shared" si="8"/>
        <v>0.72093023255813948</v>
      </c>
      <c r="E149" s="10">
        <v>41</v>
      </c>
      <c r="F149" s="11">
        <f t="shared" si="9"/>
        <v>0.23837209302325582</v>
      </c>
      <c r="G149" s="10">
        <v>7</v>
      </c>
      <c r="H149" s="11">
        <f t="shared" si="10"/>
        <v>4.0697674418604654E-2</v>
      </c>
      <c r="I149" s="10">
        <v>172</v>
      </c>
      <c r="J149" s="12">
        <v>1</v>
      </c>
      <c r="K149" s="15">
        <f>J149/$J$209</f>
        <v>1.9230769230769232E-3</v>
      </c>
      <c r="L149" s="15">
        <f t="shared" si="11"/>
        <v>5.8139534883720929E-3</v>
      </c>
    </row>
    <row r="150" spans="1:12" x14ac:dyDescent="0.25">
      <c r="A150" s="8" t="s">
        <v>293</v>
      </c>
      <c r="B150" s="9" t="s">
        <v>294</v>
      </c>
      <c r="C150" s="10">
        <v>123</v>
      </c>
      <c r="D150" s="11">
        <f t="shared" si="8"/>
        <v>0.6795580110497238</v>
      </c>
      <c r="E150" s="10">
        <v>47</v>
      </c>
      <c r="F150" s="11">
        <f t="shared" si="9"/>
        <v>0.25966850828729282</v>
      </c>
      <c r="G150" s="10">
        <v>11</v>
      </c>
      <c r="H150" s="11">
        <f t="shared" si="10"/>
        <v>6.0773480662983423E-2</v>
      </c>
      <c r="I150" s="10">
        <v>181</v>
      </c>
      <c r="J150" s="12">
        <v>1</v>
      </c>
      <c r="K150" s="15">
        <f>J150/$J$209</f>
        <v>1.9230769230769232E-3</v>
      </c>
      <c r="L150" s="15">
        <f t="shared" si="11"/>
        <v>5.5248618784530384E-3</v>
      </c>
    </row>
    <row r="151" spans="1:12" x14ac:dyDescent="0.25">
      <c r="A151" s="8" t="s">
        <v>295</v>
      </c>
      <c r="B151" s="9" t="s">
        <v>296</v>
      </c>
      <c r="C151" s="10">
        <v>156</v>
      </c>
      <c r="D151" s="11">
        <f t="shared" si="8"/>
        <v>0.83870967741935487</v>
      </c>
      <c r="E151" s="10">
        <v>17</v>
      </c>
      <c r="F151" s="11">
        <f t="shared" si="9"/>
        <v>9.1397849462365593E-2</v>
      </c>
      <c r="G151" s="10">
        <v>13</v>
      </c>
      <c r="H151" s="11">
        <f t="shared" si="10"/>
        <v>6.9892473118279563E-2</v>
      </c>
      <c r="I151" s="10">
        <v>186</v>
      </c>
      <c r="J151" s="12">
        <v>1</v>
      </c>
      <c r="K151" s="15">
        <f>J151/$J$209</f>
        <v>1.9230769230769232E-3</v>
      </c>
      <c r="L151" s="15">
        <f t="shared" si="11"/>
        <v>5.3763440860215058E-3</v>
      </c>
    </row>
    <row r="152" spans="1:12" x14ac:dyDescent="0.25">
      <c r="A152" s="8" t="s">
        <v>297</v>
      </c>
      <c r="B152" s="9" t="s">
        <v>298</v>
      </c>
      <c r="C152" s="10">
        <v>119</v>
      </c>
      <c r="D152" s="11">
        <f t="shared" si="8"/>
        <v>0.63297872340425532</v>
      </c>
      <c r="E152" s="10">
        <v>64</v>
      </c>
      <c r="F152" s="11">
        <f t="shared" si="9"/>
        <v>0.34042553191489361</v>
      </c>
      <c r="G152" s="10">
        <v>5</v>
      </c>
      <c r="H152" s="11">
        <f t="shared" si="10"/>
        <v>2.6595744680851064E-2</v>
      </c>
      <c r="I152" s="10">
        <v>188</v>
      </c>
      <c r="J152" s="12">
        <v>1</v>
      </c>
      <c r="K152" s="15">
        <f>J152/$J$209</f>
        <v>1.9230769230769232E-3</v>
      </c>
      <c r="L152" s="15">
        <f t="shared" si="11"/>
        <v>5.3191489361702126E-3</v>
      </c>
    </row>
    <row r="153" spans="1:12" x14ac:dyDescent="0.25">
      <c r="A153" s="8" t="s">
        <v>299</v>
      </c>
      <c r="B153" s="9" t="s">
        <v>300</v>
      </c>
      <c r="C153" s="10">
        <v>161</v>
      </c>
      <c r="D153" s="11">
        <f t="shared" si="8"/>
        <v>0.84293193717277481</v>
      </c>
      <c r="E153" s="10">
        <v>23</v>
      </c>
      <c r="F153" s="11">
        <f t="shared" si="9"/>
        <v>0.12041884816753927</v>
      </c>
      <c r="G153" s="10">
        <v>7</v>
      </c>
      <c r="H153" s="11">
        <f t="shared" si="10"/>
        <v>3.6649214659685861E-2</v>
      </c>
      <c r="I153" s="10">
        <v>191</v>
      </c>
      <c r="J153" s="12">
        <v>1</v>
      </c>
      <c r="K153" s="15">
        <f>J153/$J$209</f>
        <v>1.9230769230769232E-3</v>
      </c>
      <c r="L153" s="15">
        <f t="shared" si="11"/>
        <v>5.235602094240838E-3</v>
      </c>
    </row>
    <row r="154" spans="1:12" x14ac:dyDescent="0.25">
      <c r="A154" s="8" t="s">
        <v>301</v>
      </c>
      <c r="B154" s="9" t="s">
        <v>302</v>
      </c>
      <c r="C154" s="10">
        <v>196</v>
      </c>
      <c r="D154" s="11">
        <f t="shared" si="8"/>
        <v>0.95609756097560972</v>
      </c>
      <c r="E154" s="10">
        <v>8</v>
      </c>
      <c r="F154" s="11">
        <f t="shared" si="9"/>
        <v>3.9024390243902439E-2</v>
      </c>
      <c r="G154" s="10">
        <v>1</v>
      </c>
      <c r="H154" s="11">
        <f t="shared" si="10"/>
        <v>4.8780487804878049E-3</v>
      </c>
      <c r="I154" s="10">
        <v>205</v>
      </c>
      <c r="J154" s="12">
        <v>1</v>
      </c>
      <c r="K154" s="15">
        <f>J154/$J$209</f>
        <v>1.9230769230769232E-3</v>
      </c>
      <c r="L154" s="15">
        <f t="shared" si="11"/>
        <v>4.8780487804878049E-3</v>
      </c>
    </row>
    <row r="155" spans="1:12" x14ac:dyDescent="0.25">
      <c r="A155" s="8" t="s">
        <v>303</v>
      </c>
      <c r="B155" s="9" t="s">
        <v>304</v>
      </c>
      <c r="C155" s="10">
        <v>98</v>
      </c>
      <c r="D155" s="11">
        <f t="shared" si="8"/>
        <v>0.47115384615384615</v>
      </c>
      <c r="E155" s="10">
        <v>93</v>
      </c>
      <c r="F155" s="11">
        <f t="shared" si="9"/>
        <v>0.44711538461538464</v>
      </c>
      <c r="G155" s="10">
        <v>17</v>
      </c>
      <c r="H155" s="11">
        <f t="shared" si="10"/>
        <v>8.1730769230769232E-2</v>
      </c>
      <c r="I155" s="10">
        <v>208</v>
      </c>
      <c r="J155" s="12">
        <v>1</v>
      </c>
      <c r="K155" s="15">
        <f>J155/$J$209</f>
        <v>1.9230769230769232E-3</v>
      </c>
      <c r="L155" s="15">
        <f t="shared" si="11"/>
        <v>4.807692307692308E-3</v>
      </c>
    </row>
    <row r="156" spans="1:12" x14ac:dyDescent="0.25">
      <c r="A156" s="8" t="s">
        <v>305</v>
      </c>
      <c r="B156" s="9" t="s">
        <v>306</v>
      </c>
      <c r="C156" s="10">
        <v>204</v>
      </c>
      <c r="D156" s="11">
        <f t="shared" si="8"/>
        <v>0.97607655502392343</v>
      </c>
      <c r="E156" s="10">
        <v>4</v>
      </c>
      <c r="F156" s="11">
        <f t="shared" si="9"/>
        <v>1.9138755980861243E-2</v>
      </c>
      <c r="G156" s="10">
        <v>1</v>
      </c>
      <c r="H156" s="11">
        <f t="shared" si="10"/>
        <v>4.7846889952153108E-3</v>
      </c>
      <c r="I156" s="10">
        <v>209</v>
      </c>
      <c r="J156" s="12">
        <v>1</v>
      </c>
      <c r="K156" s="15">
        <f>J156/$J$209</f>
        <v>1.9230769230769232E-3</v>
      </c>
      <c r="L156" s="15">
        <f t="shared" si="11"/>
        <v>4.7846889952153108E-3</v>
      </c>
    </row>
    <row r="157" spans="1:12" x14ac:dyDescent="0.25">
      <c r="A157" s="8" t="s">
        <v>307</v>
      </c>
      <c r="B157" s="9" t="s">
        <v>308</v>
      </c>
      <c r="C157" s="10">
        <v>208</v>
      </c>
      <c r="D157" s="11">
        <f t="shared" si="8"/>
        <v>0.98113207547169812</v>
      </c>
      <c r="E157" s="10">
        <v>1</v>
      </c>
      <c r="F157" s="11">
        <f t="shared" si="9"/>
        <v>4.7169811320754715E-3</v>
      </c>
      <c r="G157" s="10">
        <v>3</v>
      </c>
      <c r="H157" s="11">
        <f t="shared" si="10"/>
        <v>1.4150943396226415E-2</v>
      </c>
      <c r="I157" s="10">
        <v>212</v>
      </c>
      <c r="J157" s="12">
        <v>1</v>
      </c>
      <c r="K157" s="15">
        <f>J157/$J$209</f>
        <v>1.9230769230769232E-3</v>
      </c>
      <c r="L157" s="15">
        <f t="shared" si="11"/>
        <v>4.7169811320754715E-3</v>
      </c>
    </row>
    <row r="158" spans="1:12" x14ac:dyDescent="0.25">
      <c r="A158" s="8" t="s">
        <v>309</v>
      </c>
      <c r="B158" s="9" t="s">
        <v>310</v>
      </c>
      <c r="C158" s="10">
        <v>201</v>
      </c>
      <c r="D158" s="11">
        <f t="shared" si="8"/>
        <v>0.8973214285714286</v>
      </c>
      <c r="E158" s="10">
        <v>17</v>
      </c>
      <c r="F158" s="11">
        <f t="shared" si="9"/>
        <v>7.5892857142857137E-2</v>
      </c>
      <c r="G158" s="10">
        <v>6</v>
      </c>
      <c r="H158" s="11">
        <f t="shared" si="10"/>
        <v>2.6785714285714284E-2</v>
      </c>
      <c r="I158" s="10">
        <v>224</v>
      </c>
      <c r="J158" s="12">
        <v>1</v>
      </c>
      <c r="K158" s="15">
        <f>J158/$J$209</f>
        <v>1.9230769230769232E-3</v>
      </c>
      <c r="L158" s="15">
        <f t="shared" si="11"/>
        <v>4.464285714285714E-3</v>
      </c>
    </row>
    <row r="159" spans="1:12" x14ac:dyDescent="0.25">
      <c r="A159" s="8" t="s">
        <v>311</v>
      </c>
      <c r="B159" s="9" t="s">
        <v>312</v>
      </c>
      <c r="C159" s="10">
        <v>221</v>
      </c>
      <c r="D159" s="11">
        <f t="shared" si="8"/>
        <v>0.9866071428571429</v>
      </c>
      <c r="E159" s="10">
        <v>1</v>
      </c>
      <c r="F159" s="11">
        <f t="shared" si="9"/>
        <v>4.464285714285714E-3</v>
      </c>
      <c r="G159" s="10">
        <v>2</v>
      </c>
      <c r="H159" s="11">
        <f t="shared" si="10"/>
        <v>8.9285714285714281E-3</v>
      </c>
      <c r="I159" s="10">
        <v>224</v>
      </c>
      <c r="J159" s="12">
        <v>1</v>
      </c>
      <c r="K159" s="15">
        <f>J159/$J$209</f>
        <v>1.9230769230769232E-3</v>
      </c>
      <c r="L159" s="15">
        <f t="shared" si="11"/>
        <v>4.464285714285714E-3</v>
      </c>
    </row>
    <row r="160" spans="1:12" x14ac:dyDescent="0.25">
      <c r="A160" s="8" t="s">
        <v>313</v>
      </c>
      <c r="B160" s="9" t="s">
        <v>314</v>
      </c>
      <c r="C160" s="10">
        <v>216</v>
      </c>
      <c r="D160" s="11">
        <f t="shared" si="8"/>
        <v>0.93506493506493504</v>
      </c>
      <c r="E160" s="10">
        <v>13</v>
      </c>
      <c r="F160" s="11">
        <f t="shared" si="9"/>
        <v>5.627705627705628E-2</v>
      </c>
      <c r="G160" s="10">
        <v>2</v>
      </c>
      <c r="H160" s="11">
        <f t="shared" si="10"/>
        <v>8.658008658008658E-3</v>
      </c>
      <c r="I160" s="10">
        <v>231</v>
      </c>
      <c r="J160" s="12">
        <v>1</v>
      </c>
      <c r="K160" s="15">
        <f>J160/$J$209</f>
        <v>1.9230769230769232E-3</v>
      </c>
      <c r="L160" s="15">
        <f t="shared" si="11"/>
        <v>4.329004329004329E-3</v>
      </c>
    </row>
    <row r="161" spans="1:12" x14ac:dyDescent="0.25">
      <c r="A161" s="8" t="s">
        <v>315</v>
      </c>
      <c r="B161" s="9" t="s">
        <v>316</v>
      </c>
      <c r="C161" s="10">
        <v>226</v>
      </c>
      <c r="D161" s="11">
        <f t="shared" si="8"/>
        <v>0.96995708154506433</v>
      </c>
      <c r="E161" s="10">
        <v>2</v>
      </c>
      <c r="F161" s="11">
        <f t="shared" si="9"/>
        <v>8.5836909871244635E-3</v>
      </c>
      <c r="G161" s="10">
        <v>5</v>
      </c>
      <c r="H161" s="11">
        <f t="shared" si="10"/>
        <v>2.1459227467811159E-2</v>
      </c>
      <c r="I161" s="10">
        <v>233</v>
      </c>
      <c r="J161" s="12">
        <v>1</v>
      </c>
      <c r="K161" s="15">
        <f>J161/$J$209</f>
        <v>1.9230769230769232E-3</v>
      </c>
      <c r="L161" s="15">
        <f t="shared" si="11"/>
        <v>4.2918454935622317E-3</v>
      </c>
    </row>
    <row r="162" spans="1:12" x14ac:dyDescent="0.25">
      <c r="A162" s="8" t="s">
        <v>317</v>
      </c>
      <c r="B162" s="9" t="s">
        <v>318</v>
      </c>
      <c r="C162" s="10">
        <v>214</v>
      </c>
      <c r="D162" s="11">
        <f t="shared" si="8"/>
        <v>0.9145299145299145</v>
      </c>
      <c r="E162" s="10">
        <v>10</v>
      </c>
      <c r="F162" s="11">
        <f t="shared" si="9"/>
        <v>4.2735042735042736E-2</v>
      </c>
      <c r="G162" s="10">
        <v>10</v>
      </c>
      <c r="H162" s="11">
        <f t="shared" si="10"/>
        <v>4.2735042735042736E-2</v>
      </c>
      <c r="I162" s="10">
        <v>234</v>
      </c>
      <c r="J162" s="12">
        <v>1</v>
      </c>
      <c r="K162" s="15">
        <f>J162/$J$209</f>
        <v>1.9230769230769232E-3</v>
      </c>
      <c r="L162" s="15">
        <f t="shared" si="11"/>
        <v>4.2735042735042739E-3</v>
      </c>
    </row>
    <row r="163" spans="1:12" x14ac:dyDescent="0.25">
      <c r="A163" s="8" t="s">
        <v>319</v>
      </c>
      <c r="B163" s="9" t="s">
        <v>320</v>
      </c>
      <c r="C163" s="10">
        <v>195</v>
      </c>
      <c r="D163" s="11">
        <f t="shared" si="8"/>
        <v>0.82627118644067798</v>
      </c>
      <c r="E163" s="10">
        <v>35</v>
      </c>
      <c r="F163" s="11">
        <f t="shared" si="9"/>
        <v>0.14830508474576271</v>
      </c>
      <c r="G163" s="10">
        <v>6</v>
      </c>
      <c r="H163" s="11">
        <f t="shared" si="10"/>
        <v>2.5423728813559324E-2</v>
      </c>
      <c r="I163" s="10">
        <v>236</v>
      </c>
      <c r="J163" s="12">
        <v>1</v>
      </c>
      <c r="K163" s="15">
        <f>J163/$J$209</f>
        <v>1.9230769230769232E-3</v>
      </c>
      <c r="L163" s="15">
        <f t="shared" si="11"/>
        <v>4.2372881355932203E-3</v>
      </c>
    </row>
    <row r="164" spans="1:12" x14ac:dyDescent="0.25">
      <c r="A164" s="8" t="s">
        <v>321</v>
      </c>
      <c r="B164" s="9" t="s">
        <v>322</v>
      </c>
      <c r="C164" s="10">
        <v>219</v>
      </c>
      <c r="D164" s="11">
        <f t="shared" si="8"/>
        <v>0.91249999999999998</v>
      </c>
      <c r="E164" s="10">
        <v>17</v>
      </c>
      <c r="F164" s="11">
        <f t="shared" si="9"/>
        <v>7.0833333333333331E-2</v>
      </c>
      <c r="G164" s="10">
        <v>4</v>
      </c>
      <c r="H164" s="11">
        <f t="shared" si="10"/>
        <v>1.6666666666666666E-2</v>
      </c>
      <c r="I164" s="10">
        <v>240</v>
      </c>
      <c r="J164" s="12">
        <v>1</v>
      </c>
      <c r="K164" s="15">
        <f>J164/$J$209</f>
        <v>1.9230769230769232E-3</v>
      </c>
      <c r="L164" s="15">
        <f t="shared" si="11"/>
        <v>4.1666666666666666E-3</v>
      </c>
    </row>
    <row r="165" spans="1:12" x14ac:dyDescent="0.25">
      <c r="A165" s="8" t="s">
        <v>323</v>
      </c>
      <c r="B165" s="9" t="s">
        <v>324</v>
      </c>
      <c r="C165" s="10">
        <v>226</v>
      </c>
      <c r="D165" s="11">
        <f t="shared" si="8"/>
        <v>0.86259541984732824</v>
      </c>
      <c r="E165" s="10">
        <v>31</v>
      </c>
      <c r="F165" s="11">
        <f t="shared" si="9"/>
        <v>0.1183206106870229</v>
      </c>
      <c r="G165" s="10">
        <v>5</v>
      </c>
      <c r="H165" s="11">
        <f t="shared" si="10"/>
        <v>1.9083969465648856E-2</v>
      </c>
      <c r="I165" s="10">
        <v>262</v>
      </c>
      <c r="J165" s="12">
        <v>1</v>
      </c>
      <c r="K165" s="15">
        <f>J165/$J$209</f>
        <v>1.9230769230769232E-3</v>
      </c>
      <c r="L165" s="15">
        <f t="shared" si="11"/>
        <v>3.8167938931297708E-3</v>
      </c>
    </row>
    <row r="166" spans="1:12" x14ac:dyDescent="0.25">
      <c r="A166" s="8" t="s">
        <v>325</v>
      </c>
      <c r="B166" s="9" t="s">
        <v>326</v>
      </c>
      <c r="C166" s="10">
        <v>236</v>
      </c>
      <c r="D166" s="11">
        <f t="shared" si="8"/>
        <v>0.89056603773584908</v>
      </c>
      <c r="E166" s="10">
        <v>1</v>
      </c>
      <c r="F166" s="11">
        <f t="shared" si="9"/>
        <v>3.7735849056603774E-3</v>
      </c>
      <c r="G166" s="10">
        <v>28</v>
      </c>
      <c r="H166" s="11">
        <f t="shared" si="10"/>
        <v>0.10566037735849057</v>
      </c>
      <c r="I166" s="10">
        <v>265</v>
      </c>
      <c r="J166" s="12">
        <v>1</v>
      </c>
      <c r="K166" s="15">
        <f>J166/$J$209</f>
        <v>1.9230769230769232E-3</v>
      </c>
      <c r="L166" s="15">
        <f t="shared" si="11"/>
        <v>3.7735849056603774E-3</v>
      </c>
    </row>
    <row r="167" spans="1:12" x14ac:dyDescent="0.25">
      <c r="A167" s="8" t="s">
        <v>327</v>
      </c>
      <c r="B167" s="9" t="s">
        <v>328</v>
      </c>
      <c r="C167" s="10">
        <v>204</v>
      </c>
      <c r="D167" s="11">
        <f t="shared" si="8"/>
        <v>0.75836431226765799</v>
      </c>
      <c r="E167" s="10">
        <v>54</v>
      </c>
      <c r="F167" s="11">
        <f t="shared" si="9"/>
        <v>0.20074349442379183</v>
      </c>
      <c r="G167" s="10">
        <v>11</v>
      </c>
      <c r="H167" s="11">
        <f t="shared" si="10"/>
        <v>4.0892193308550186E-2</v>
      </c>
      <c r="I167" s="10">
        <v>269</v>
      </c>
      <c r="J167" s="12">
        <v>1</v>
      </c>
      <c r="K167" s="15">
        <f>J167/$J$209</f>
        <v>1.9230769230769232E-3</v>
      </c>
      <c r="L167" s="15">
        <f t="shared" si="11"/>
        <v>3.7174721189591076E-3</v>
      </c>
    </row>
    <row r="168" spans="1:12" x14ac:dyDescent="0.25">
      <c r="A168" s="8" t="s">
        <v>329</v>
      </c>
      <c r="B168" s="9" t="s">
        <v>330</v>
      </c>
      <c r="C168" s="10">
        <v>233</v>
      </c>
      <c r="D168" s="11">
        <f t="shared" si="8"/>
        <v>0.82042253521126762</v>
      </c>
      <c r="E168" s="10">
        <v>45</v>
      </c>
      <c r="F168" s="11">
        <f t="shared" si="9"/>
        <v>0.15845070422535212</v>
      </c>
      <c r="G168" s="10">
        <v>6</v>
      </c>
      <c r="H168" s="11">
        <f t="shared" si="10"/>
        <v>2.1126760563380281E-2</v>
      </c>
      <c r="I168" s="10">
        <v>284</v>
      </c>
      <c r="J168" s="12">
        <v>1</v>
      </c>
      <c r="K168" s="15">
        <f>J168/$J$209</f>
        <v>1.9230769230769232E-3</v>
      </c>
      <c r="L168" s="15">
        <f t="shared" si="11"/>
        <v>3.5211267605633804E-3</v>
      </c>
    </row>
    <row r="169" spans="1:12" x14ac:dyDescent="0.25">
      <c r="A169" s="8" t="s">
        <v>331</v>
      </c>
      <c r="B169" s="9" t="s">
        <v>332</v>
      </c>
      <c r="C169" s="10">
        <v>258</v>
      </c>
      <c r="D169" s="11">
        <f t="shared" si="8"/>
        <v>0.88659793814432986</v>
      </c>
      <c r="E169" s="10">
        <v>9</v>
      </c>
      <c r="F169" s="11">
        <f t="shared" si="9"/>
        <v>3.0927835051546393E-2</v>
      </c>
      <c r="G169" s="10">
        <v>24</v>
      </c>
      <c r="H169" s="11">
        <f t="shared" si="10"/>
        <v>8.247422680412371E-2</v>
      </c>
      <c r="I169" s="10">
        <v>291</v>
      </c>
      <c r="J169" s="12">
        <v>1</v>
      </c>
      <c r="K169" s="15">
        <f>J169/$J$209</f>
        <v>1.9230769230769232E-3</v>
      </c>
      <c r="L169" s="15">
        <f t="shared" si="11"/>
        <v>3.4364261168384879E-3</v>
      </c>
    </row>
    <row r="170" spans="1:12" x14ac:dyDescent="0.25">
      <c r="A170" s="8" t="s">
        <v>333</v>
      </c>
      <c r="B170" s="9" t="s">
        <v>334</v>
      </c>
      <c r="C170" s="10">
        <v>299</v>
      </c>
      <c r="D170" s="11">
        <f t="shared" si="8"/>
        <v>0.98355263157894735</v>
      </c>
      <c r="E170" s="10">
        <v>1</v>
      </c>
      <c r="F170" s="11">
        <f t="shared" si="9"/>
        <v>3.2894736842105261E-3</v>
      </c>
      <c r="G170" s="10">
        <v>4</v>
      </c>
      <c r="H170" s="11">
        <f t="shared" si="10"/>
        <v>1.3157894736842105E-2</v>
      </c>
      <c r="I170" s="10">
        <v>304</v>
      </c>
      <c r="J170" s="12">
        <v>1</v>
      </c>
      <c r="K170" s="15">
        <f>J170/$J$209</f>
        <v>1.9230769230769232E-3</v>
      </c>
      <c r="L170" s="15">
        <f t="shared" si="11"/>
        <v>3.2894736842105261E-3</v>
      </c>
    </row>
    <row r="171" spans="1:12" x14ac:dyDescent="0.25">
      <c r="A171" s="8" t="s">
        <v>335</v>
      </c>
      <c r="B171" s="9" t="s">
        <v>336</v>
      </c>
      <c r="C171" s="10">
        <v>269</v>
      </c>
      <c r="D171" s="11">
        <f t="shared" si="8"/>
        <v>0.8485804416403786</v>
      </c>
      <c r="E171" s="10">
        <v>36</v>
      </c>
      <c r="F171" s="11">
        <f t="shared" si="9"/>
        <v>0.11356466876971609</v>
      </c>
      <c r="G171" s="10">
        <v>12</v>
      </c>
      <c r="H171" s="11">
        <f t="shared" si="10"/>
        <v>3.7854889589905363E-2</v>
      </c>
      <c r="I171" s="10">
        <v>317</v>
      </c>
      <c r="J171" s="12">
        <v>1</v>
      </c>
      <c r="K171" s="15">
        <f>J171/$J$209</f>
        <v>1.9230769230769232E-3</v>
      </c>
      <c r="L171" s="15">
        <f t="shared" si="11"/>
        <v>3.1545741324921135E-3</v>
      </c>
    </row>
    <row r="172" spans="1:12" x14ac:dyDescent="0.25">
      <c r="A172" s="8" t="s">
        <v>337</v>
      </c>
      <c r="B172" s="9" t="s">
        <v>338</v>
      </c>
      <c r="C172" s="10">
        <v>298</v>
      </c>
      <c r="D172" s="11">
        <f t="shared" si="8"/>
        <v>0.88165680473372776</v>
      </c>
      <c r="E172" s="10">
        <v>36</v>
      </c>
      <c r="F172" s="11">
        <f t="shared" si="9"/>
        <v>0.10650887573964497</v>
      </c>
      <c r="G172" s="10">
        <v>4</v>
      </c>
      <c r="H172" s="11">
        <f t="shared" si="10"/>
        <v>1.1834319526627219E-2</v>
      </c>
      <c r="I172" s="10">
        <v>338</v>
      </c>
      <c r="J172" s="12">
        <v>1</v>
      </c>
      <c r="K172" s="15">
        <f>J172/$J$209</f>
        <v>1.9230769230769232E-3</v>
      </c>
      <c r="L172" s="15">
        <f t="shared" si="11"/>
        <v>2.9585798816568047E-3</v>
      </c>
    </row>
    <row r="173" spans="1:12" x14ac:dyDescent="0.25">
      <c r="A173" s="8" t="s">
        <v>339</v>
      </c>
      <c r="B173" s="9" t="s">
        <v>340</v>
      </c>
      <c r="C173" s="10">
        <v>258</v>
      </c>
      <c r="D173" s="11">
        <f t="shared" si="8"/>
        <v>0.75882352941176467</v>
      </c>
      <c r="E173" s="10">
        <v>75</v>
      </c>
      <c r="F173" s="11">
        <f t="shared" si="9"/>
        <v>0.22058823529411764</v>
      </c>
      <c r="G173" s="10">
        <v>7</v>
      </c>
      <c r="H173" s="11">
        <f t="shared" si="10"/>
        <v>2.0588235294117647E-2</v>
      </c>
      <c r="I173" s="10">
        <v>340</v>
      </c>
      <c r="J173" s="12">
        <v>1</v>
      </c>
      <c r="K173" s="15">
        <f>J173/$J$209</f>
        <v>1.9230769230769232E-3</v>
      </c>
      <c r="L173" s="15">
        <f t="shared" si="11"/>
        <v>2.9411764705882353E-3</v>
      </c>
    </row>
    <row r="174" spans="1:12" x14ac:dyDescent="0.25">
      <c r="A174" s="8" t="s">
        <v>341</v>
      </c>
      <c r="B174" s="9" t="s">
        <v>342</v>
      </c>
      <c r="C174" s="10">
        <v>286</v>
      </c>
      <c r="D174" s="11">
        <f t="shared" si="8"/>
        <v>0.8411764705882353</v>
      </c>
      <c r="E174" s="10">
        <v>47</v>
      </c>
      <c r="F174" s="11">
        <f t="shared" si="9"/>
        <v>0.13823529411764707</v>
      </c>
      <c r="G174" s="10">
        <v>7</v>
      </c>
      <c r="H174" s="11">
        <f t="shared" si="10"/>
        <v>2.0588235294117647E-2</v>
      </c>
      <c r="I174" s="10">
        <v>340</v>
      </c>
      <c r="J174" s="12">
        <v>1</v>
      </c>
      <c r="K174" s="15">
        <f>J174/$J$209</f>
        <v>1.9230769230769232E-3</v>
      </c>
      <c r="L174" s="15">
        <f t="shared" si="11"/>
        <v>2.9411764705882353E-3</v>
      </c>
    </row>
    <row r="175" spans="1:12" x14ac:dyDescent="0.25">
      <c r="A175" s="8" t="s">
        <v>343</v>
      </c>
      <c r="B175" s="9" t="s">
        <v>344</v>
      </c>
      <c r="C175" s="10">
        <v>374</v>
      </c>
      <c r="D175" s="11">
        <f t="shared" si="8"/>
        <v>0.96640826873385011</v>
      </c>
      <c r="E175" s="10">
        <v>3</v>
      </c>
      <c r="F175" s="11">
        <f t="shared" si="9"/>
        <v>7.7519379844961239E-3</v>
      </c>
      <c r="G175" s="10">
        <v>10</v>
      </c>
      <c r="H175" s="11">
        <f t="shared" si="10"/>
        <v>2.5839793281653745E-2</v>
      </c>
      <c r="I175" s="10">
        <v>387</v>
      </c>
      <c r="J175" s="12">
        <v>1</v>
      </c>
      <c r="K175" s="15">
        <f>J175/$J$209</f>
        <v>1.9230769230769232E-3</v>
      </c>
      <c r="L175" s="15">
        <f t="shared" si="11"/>
        <v>2.5839793281653748E-3</v>
      </c>
    </row>
    <row r="176" spans="1:12" x14ac:dyDescent="0.25">
      <c r="A176" s="8" t="s">
        <v>345</v>
      </c>
      <c r="B176" s="9" t="s">
        <v>346</v>
      </c>
      <c r="C176" s="10">
        <v>317</v>
      </c>
      <c r="D176" s="11">
        <f t="shared" si="8"/>
        <v>0.744131455399061</v>
      </c>
      <c r="E176" s="10">
        <v>78</v>
      </c>
      <c r="F176" s="11">
        <f t="shared" si="9"/>
        <v>0.18309859154929578</v>
      </c>
      <c r="G176" s="10">
        <v>31</v>
      </c>
      <c r="H176" s="11">
        <f t="shared" si="10"/>
        <v>7.2769953051643188E-2</v>
      </c>
      <c r="I176" s="10">
        <v>426</v>
      </c>
      <c r="J176" s="12">
        <v>1</v>
      </c>
      <c r="K176" s="15">
        <f>J176/$J$209</f>
        <v>1.9230769230769232E-3</v>
      </c>
      <c r="L176" s="15">
        <f t="shared" si="11"/>
        <v>2.3474178403755869E-3</v>
      </c>
    </row>
    <row r="177" spans="1:12" x14ac:dyDescent="0.25">
      <c r="A177" s="8" t="s">
        <v>347</v>
      </c>
      <c r="B177" s="9" t="s">
        <v>348</v>
      </c>
      <c r="C177" s="10">
        <v>233</v>
      </c>
      <c r="D177" s="11">
        <f t="shared" si="8"/>
        <v>0.53686635944700456</v>
      </c>
      <c r="E177" s="10">
        <v>188</v>
      </c>
      <c r="F177" s="11">
        <f t="shared" si="9"/>
        <v>0.43317972350230416</v>
      </c>
      <c r="G177" s="10">
        <v>13</v>
      </c>
      <c r="H177" s="11">
        <f t="shared" si="10"/>
        <v>2.9953917050691243E-2</v>
      </c>
      <c r="I177" s="10">
        <v>434</v>
      </c>
      <c r="J177" s="12">
        <v>1</v>
      </c>
      <c r="K177" s="15">
        <f>J177/$J$209</f>
        <v>1.9230769230769232E-3</v>
      </c>
      <c r="L177" s="15">
        <f t="shared" si="11"/>
        <v>2.304147465437788E-3</v>
      </c>
    </row>
    <row r="178" spans="1:12" x14ac:dyDescent="0.25">
      <c r="A178" s="8" t="s">
        <v>349</v>
      </c>
      <c r="B178" s="9" t="s">
        <v>350</v>
      </c>
      <c r="C178" s="10">
        <v>291</v>
      </c>
      <c r="D178" s="11">
        <f t="shared" si="8"/>
        <v>0.64238410596026485</v>
      </c>
      <c r="E178" s="10">
        <v>117</v>
      </c>
      <c r="F178" s="11">
        <f t="shared" si="9"/>
        <v>0.25827814569536423</v>
      </c>
      <c r="G178" s="10">
        <v>45</v>
      </c>
      <c r="H178" s="11">
        <f t="shared" si="10"/>
        <v>9.9337748344370855E-2</v>
      </c>
      <c r="I178" s="10">
        <v>453</v>
      </c>
      <c r="J178" s="12">
        <v>1</v>
      </c>
      <c r="K178" s="15">
        <f>J178/$J$209</f>
        <v>1.9230769230769232E-3</v>
      </c>
      <c r="L178" s="15">
        <f t="shared" si="11"/>
        <v>2.2075055187637969E-3</v>
      </c>
    </row>
    <row r="179" spans="1:12" x14ac:dyDescent="0.25">
      <c r="A179" s="8" t="s">
        <v>351</v>
      </c>
      <c r="B179" s="9" t="s">
        <v>352</v>
      </c>
      <c r="C179" s="10">
        <v>364</v>
      </c>
      <c r="D179" s="11">
        <f t="shared" si="8"/>
        <v>0.77446808510638299</v>
      </c>
      <c r="E179" s="10">
        <v>90</v>
      </c>
      <c r="F179" s="11">
        <f t="shared" si="9"/>
        <v>0.19148936170212766</v>
      </c>
      <c r="G179" s="10">
        <v>16</v>
      </c>
      <c r="H179" s="11">
        <f t="shared" si="10"/>
        <v>3.4042553191489362E-2</v>
      </c>
      <c r="I179" s="10">
        <v>470</v>
      </c>
      <c r="J179" s="12">
        <v>1</v>
      </c>
      <c r="K179" s="15">
        <f>J179/$J$209</f>
        <v>1.9230769230769232E-3</v>
      </c>
      <c r="L179" s="15">
        <f t="shared" si="11"/>
        <v>2.1276595744680851E-3</v>
      </c>
    </row>
    <row r="180" spans="1:12" x14ac:dyDescent="0.25">
      <c r="A180" s="8" t="s">
        <v>353</v>
      </c>
      <c r="B180" s="9" t="s">
        <v>354</v>
      </c>
      <c r="C180" s="10">
        <v>411</v>
      </c>
      <c r="D180" s="11">
        <f t="shared" si="8"/>
        <v>0.81225296442687744</v>
      </c>
      <c r="E180" s="10">
        <v>72</v>
      </c>
      <c r="F180" s="11">
        <f t="shared" si="9"/>
        <v>0.14229249011857709</v>
      </c>
      <c r="G180" s="10">
        <v>23</v>
      </c>
      <c r="H180" s="11">
        <f t="shared" si="10"/>
        <v>4.5454545454545456E-2</v>
      </c>
      <c r="I180" s="10">
        <v>506</v>
      </c>
      <c r="J180" s="12">
        <v>1</v>
      </c>
      <c r="K180" s="15">
        <f>J180/$J$209</f>
        <v>1.9230769230769232E-3</v>
      </c>
      <c r="L180" s="15">
        <f t="shared" si="11"/>
        <v>1.976284584980237E-3</v>
      </c>
    </row>
    <row r="181" spans="1:12" x14ac:dyDescent="0.25">
      <c r="A181" s="8" t="s">
        <v>355</v>
      </c>
      <c r="B181" s="9" t="s">
        <v>356</v>
      </c>
      <c r="C181" s="10">
        <v>496</v>
      </c>
      <c r="D181" s="11">
        <f t="shared" si="8"/>
        <v>0.87943262411347523</v>
      </c>
      <c r="E181" s="10">
        <v>64</v>
      </c>
      <c r="F181" s="11">
        <f t="shared" si="9"/>
        <v>0.11347517730496454</v>
      </c>
      <c r="G181" s="10">
        <v>4</v>
      </c>
      <c r="H181" s="11">
        <f t="shared" si="10"/>
        <v>7.0921985815602835E-3</v>
      </c>
      <c r="I181" s="10">
        <v>564</v>
      </c>
      <c r="J181" s="12">
        <v>1</v>
      </c>
      <c r="K181" s="15">
        <f>J181/$J$209</f>
        <v>1.9230769230769232E-3</v>
      </c>
      <c r="L181" s="15">
        <f t="shared" si="11"/>
        <v>1.7730496453900709E-3</v>
      </c>
    </row>
    <row r="182" spans="1:12" x14ac:dyDescent="0.25">
      <c r="A182" s="8" t="s">
        <v>357</v>
      </c>
      <c r="B182" s="9" t="s">
        <v>358</v>
      </c>
      <c r="C182" s="10">
        <v>281</v>
      </c>
      <c r="D182" s="11">
        <f t="shared" si="8"/>
        <v>0.4722689075630252</v>
      </c>
      <c r="E182" s="10">
        <v>308</v>
      </c>
      <c r="F182" s="11">
        <f t="shared" si="9"/>
        <v>0.51764705882352946</v>
      </c>
      <c r="G182" s="10">
        <v>6</v>
      </c>
      <c r="H182" s="11">
        <f t="shared" si="10"/>
        <v>1.0084033613445379E-2</v>
      </c>
      <c r="I182" s="10">
        <v>595</v>
      </c>
      <c r="J182" s="12">
        <v>1</v>
      </c>
      <c r="K182" s="15">
        <f>J182/$J$209</f>
        <v>1.9230769230769232E-3</v>
      </c>
      <c r="L182" s="15">
        <f t="shared" si="11"/>
        <v>1.6806722689075631E-3</v>
      </c>
    </row>
    <row r="183" spans="1:12" x14ac:dyDescent="0.25">
      <c r="A183" s="8" t="s">
        <v>359</v>
      </c>
      <c r="B183" s="9" t="s">
        <v>360</v>
      </c>
      <c r="C183" s="10">
        <v>484</v>
      </c>
      <c r="D183" s="11">
        <f t="shared" si="8"/>
        <v>0.75389408099688471</v>
      </c>
      <c r="E183" s="10">
        <v>145</v>
      </c>
      <c r="F183" s="11">
        <f t="shared" si="9"/>
        <v>0.22585669781931464</v>
      </c>
      <c r="G183" s="10">
        <v>13</v>
      </c>
      <c r="H183" s="11">
        <f t="shared" si="10"/>
        <v>2.0249221183800622E-2</v>
      </c>
      <c r="I183" s="10">
        <v>642</v>
      </c>
      <c r="J183" s="12">
        <v>1</v>
      </c>
      <c r="K183" s="15">
        <f>J183/$J$209</f>
        <v>1.9230769230769232E-3</v>
      </c>
      <c r="L183" s="15">
        <f t="shared" si="11"/>
        <v>1.557632398753894E-3</v>
      </c>
    </row>
    <row r="184" spans="1:12" x14ac:dyDescent="0.25">
      <c r="A184" s="8" t="s">
        <v>361</v>
      </c>
      <c r="B184" s="9" t="s">
        <v>362</v>
      </c>
      <c r="C184" s="10">
        <v>341</v>
      </c>
      <c r="D184" s="11">
        <f t="shared" si="8"/>
        <v>0.51124437781109444</v>
      </c>
      <c r="E184" s="10">
        <v>287</v>
      </c>
      <c r="F184" s="11">
        <f t="shared" si="9"/>
        <v>0.43028485757121437</v>
      </c>
      <c r="G184" s="10">
        <v>39</v>
      </c>
      <c r="H184" s="11">
        <f t="shared" si="10"/>
        <v>5.8470764617691157E-2</v>
      </c>
      <c r="I184" s="10">
        <v>667</v>
      </c>
      <c r="J184" s="12">
        <v>1</v>
      </c>
      <c r="K184" s="15">
        <f>J184/$J$209</f>
        <v>1.9230769230769232E-3</v>
      </c>
      <c r="L184" s="15">
        <f t="shared" si="11"/>
        <v>1.4992503748125937E-3</v>
      </c>
    </row>
    <row r="185" spans="1:12" x14ac:dyDescent="0.25">
      <c r="A185" s="8" t="s">
        <v>363</v>
      </c>
      <c r="B185" s="9" t="s">
        <v>364</v>
      </c>
      <c r="C185" s="10">
        <v>619</v>
      </c>
      <c r="D185" s="11">
        <f t="shared" si="8"/>
        <v>0.81020942408376961</v>
      </c>
      <c r="E185" s="10">
        <v>117</v>
      </c>
      <c r="F185" s="11">
        <f t="shared" si="9"/>
        <v>0.15314136125654451</v>
      </c>
      <c r="G185" s="10">
        <v>28</v>
      </c>
      <c r="H185" s="11">
        <f t="shared" si="10"/>
        <v>3.6649214659685861E-2</v>
      </c>
      <c r="I185" s="10">
        <v>764</v>
      </c>
      <c r="J185" s="12">
        <v>1</v>
      </c>
      <c r="K185" s="15">
        <f>J185/$J$209</f>
        <v>1.9230769230769232E-3</v>
      </c>
      <c r="L185" s="15">
        <f t="shared" si="11"/>
        <v>1.3089005235602095E-3</v>
      </c>
    </row>
    <row r="186" spans="1:12" x14ac:dyDescent="0.25">
      <c r="A186" s="8" t="s">
        <v>365</v>
      </c>
      <c r="B186" s="9" t="s">
        <v>366</v>
      </c>
      <c r="C186" s="10">
        <v>654</v>
      </c>
      <c r="D186" s="11">
        <f t="shared" si="8"/>
        <v>0.81852315394242803</v>
      </c>
      <c r="E186" s="10">
        <v>128</v>
      </c>
      <c r="F186" s="11">
        <f t="shared" si="9"/>
        <v>0.16020025031289112</v>
      </c>
      <c r="G186" s="10">
        <v>17</v>
      </c>
      <c r="H186" s="11">
        <f t="shared" si="10"/>
        <v>2.1276595744680851E-2</v>
      </c>
      <c r="I186" s="10">
        <v>799</v>
      </c>
      <c r="J186" s="12">
        <v>1</v>
      </c>
      <c r="K186" s="15">
        <f>J186/$J$209</f>
        <v>1.9230769230769232E-3</v>
      </c>
      <c r="L186" s="15">
        <f t="shared" si="11"/>
        <v>1.2515644555694619E-3</v>
      </c>
    </row>
    <row r="187" spans="1:12" x14ac:dyDescent="0.25">
      <c r="A187" s="8" t="s">
        <v>367</v>
      </c>
      <c r="B187" s="9" t="s">
        <v>368</v>
      </c>
      <c r="C187" s="10">
        <v>287</v>
      </c>
      <c r="D187" s="11">
        <f t="shared" si="8"/>
        <v>0.35563816604708798</v>
      </c>
      <c r="E187" s="10">
        <v>493</v>
      </c>
      <c r="F187" s="11">
        <f t="shared" si="9"/>
        <v>0.61090458488228006</v>
      </c>
      <c r="G187" s="10">
        <v>27</v>
      </c>
      <c r="H187" s="11">
        <f t="shared" si="10"/>
        <v>3.3457249070631967E-2</v>
      </c>
      <c r="I187" s="10">
        <v>807</v>
      </c>
      <c r="J187" s="12">
        <v>1</v>
      </c>
      <c r="K187" s="15">
        <f>J187/$J$209</f>
        <v>1.9230769230769232E-3</v>
      </c>
      <c r="L187" s="15">
        <f t="shared" si="11"/>
        <v>1.2391573729863693E-3</v>
      </c>
    </row>
    <row r="188" spans="1:12" x14ac:dyDescent="0.25">
      <c r="A188" s="8" t="s">
        <v>369</v>
      </c>
      <c r="B188" s="9" t="s">
        <v>370</v>
      </c>
      <c r="C188" s="10">
        <v>410</v>
      </c>
      <c r="D188" s="11">
        <f t="shared" si="8"/>
        <v>0.50306748466257667</v>
      </c>
      <c r="E188" s="10">
        <v>388</v>
      </c>
      <c r="F188" s="11">
        <f t="shared" si="9"/>
        <v>0.47607361963190187</v>
      </c>
      <c r="G188" s="10">
        <v>17</v>
      </c>
      <c r="H188" s="11">
        <f t="shared" si="10"/>
        <v>2.0858895705521473E-2</v>
      </c>
      <c r="I188" s="10">
        <v>815</v>
      </c>
      <c r="J188" s="12">
        <v>1</v>
      </c>
      <c r="K188" s="15">
        <f>J188/$J$209</f>
        <v>1.9230769230769232E-3</v>
      </c>
      <c r="L188" s="15">
        <f t="shared" si="11"/>
        <v>1.2269938650306749E-3</v>
      </c>
    </row>
    <row r="189" spans="1:12" x14ac:dyDescent="0.25">
      <c r="A189" s="8" t="s">
        <v>371</v>
      </c>
      <c r="B189" s="9" t="s">
        <v>372</v>
      </c>
      <c r="C189" s="10">
        <v>800</v>
      </c>
      <c r="D189" s="11">
        <f t="shared" si="8"/>
        <v>0.90497737556561086</v>
      </c>
      <c r="E189" s="10">
        <v>53</v>
      </c>
      <c r="F189" s="11">
        <f t="shared" si="9"/>
        <v>5.9954751131221722E-2</v>
      </c>
      <c r="G189" s="10">
        <v>31</v>
      </c>
      <c r="H189" s="11">
        <f t="shared" si="10"/>
        <v>3.5067873303167421E-2</v>
      </c>
      <c r="I189" s="10">
        <v>884</v>
      </c>
      <c r="J189" s="12">
        <v>1</v>
      </c>
      <c r="K189" s="15">
        <f>J189/$J$209</f>
        <v>1.9230769230769232E-3</v>
      </c>
      <c r="L189" s="15">
        <f t="shared" si="11"/>
        <v>1.1312217194570137E-3</v>
      </c>
    </row>
    <row r="190" spans="1:12" x14ac:dyDescent="0.25">
      <c r="A190" s="8" t="s">
        <v>373</v>
      </c>
      <c r="B190" s="9" t="s">
        <v>374</v>
      </c>
      <c r="C190" s="10">
        <v>267</v>
      </c>
      <c r="D190" s="11">
        <f t="shared" si="8"/>
        <v>0.30203619909502261</v>
      </c>
      <c r="E190" s="10">
        <v>543</v>
      </c>
      <c r="F190" s="11">
        <f t="shared" si="9"/>
        <v>0.61425339366515841</v>
      </c>
      <c r="G190" s="10">
        <v>74</v>
      </c>
      <c r="H190" s="11">
        <f t="shared" si="10"/>
        <v>8.3710407239818999E-2</v>
      </c>
      <c r="I190" s="10">
        <v>884</v>
      </c>
      <c r="J190" s="12">
        <v>1</v>
      </c>
      <c r="K190" s="15">
        <f>J190/$J$209</f>
        <v>1.9230769230769232E-3</v>
      </c>
      <c r="L190" s="15">
        <f t="shared" si="11"/>
        <v>1.1312217194570137E-3</v>
      </c>
    </row>
    <row r="191" spans="1:12" x14ac:dyDescent="0.25">
      <c r="A191" s="8" t="s">
        <v>375</v>
      </c>
      <c r="B191" s="9" t="s">
        <v>376</v>
      </c>
      <c r="C191" s="10">
        <v>880</v>
      </c>
      <c r="D191" s="11">
        <f t="shared" si="8"/>
        <v>0.91476091476091481</v>
      </c>
      <c r="E191" s="10">
        <v>40</v>
      </c>
      <c r="F191" s="11">
        <f t="shared" si="9"/>
        <v>4.1580041580041582E-2</v>
      </c>
      <c r="G191" s="10">
        <v>42</v>
      </c>
      <c r="H191" s="11">
        <f t="shared" si="10"/>
        <v>4.3659043659043661E-2</v>
      </c>
      <c r="I191" s="10">
        <v>962</v>
      </c>
      <c r="J191" s="12">
        <v>1</v>
      </c>
      <c r="K191" s="15">
        <f t="shared" ref="K191:K208" si="12">J191/$J$209</f>
        <v>1.9230769230769232E-3</v>
      </c>
      <c r="L191" s="15">
        <f t="shared" si="11"/>
        <v>1.0395010395010396E-3</v>
      </c>
    </row>
    <row r="192" spans="1:12" x14ac:dyDescent="0.25">
      <c r="A192" s="8" t="s">
        <v>377</v>
      </c>
      <c r="B192" s="9" t="s">
        <v>378</v>
      </c>
      <c r="C192" s="10">
        <v>372</v>
      </c>
      <c r="D192" s="11">
        <f t="shared" si="8"/>
        <v>0.38549222797927463</v>
      </c>
      <c r="E192" s="10">
        <v>552</v>
      </c>
      <c r="F192" s="11">
        <f t="shared" si="9"/>
        <v>0.57202072538860105</v>
      </c>
      <c r="G192" s="10">
        <v>41</v>
      </c>
      <c r="H192" s="11">
        <f t="shared" si="10"/>
        <v>4.2487046632124353E-2</v>
      </c>
      <c r="I192" s="10">
        <v>965</v>
      </c>
      <c r="J192" s="12">
        <v>1</v>
      </c>
      <c r="K192" s="15">
        <f t="shared" si="12"/>
        <v>1.9230769230769232E-3</v>
      </c>
      <c r="L192" s="15">
        <f t="shared" si="11"/>
        <v>1.0362694300518134E-3</v>
      </c>
    </row>
    <row r="193" spans="1:12" x14ac:dyDescent="0.25">
      <c r="A193" s="8" t="s">
        <v>379</v>
      </c>
      <c r="B193" s="9" t="s">
        <v>380</v>
      </c>
      <c r="C193" s="10">
        <v>327</v>
      </c>
      <c r="D193" s="11">
        <f t="shared" si="8"/>
        <v>0.31563706563706562</v>
      </c>
      <c r="E193" s="10">
        <v>652</v>
      </c>
      <c r="F193" s="11">
        <f t="shared" si="9"/>
        <v>0.62934362934362931</v>
      </c>
      <c r="G193" s="10">
        <v>57</v>
      </c>
      <c r="H193" s="11">
        <f t="shared" si="10"/>
        <v>5.501930501930502E-2</v>
      </c>
      <c r="I193" s="10">
        <v>1036</v>
      </c>
      <c r="J193" s="12">
        <v>1</v>
      </c>
      <c r="K193" s="15">
        <f t="shared" si="12"/>
        <v>1.9230769230769232E-3</v>
      </c>
      <c r="L193" s="15">
        <f t="shared" si="11"/>
        <v>9.6525096525096527E-4</v>
      </c>
    </row>
    <row r="194" spans="1:12" x14ac:dyDescent="0.25">
      <c r="A194" s="8" t="s">
        <v>381</v>
      </c>
      <c r="B194" s="9" t="s">
        <v>382</v>
      </c>
      <c r="C194" s="10">
        <v>1068</v>
      </c>
      <c r="D194" s="11">
        <f t="shared" si="8"/>
        <v>0.99906454630495789</v>
      </c>
      <c r="E194" s="10"/>
      <c r="F194" s="11">
        <f t="shared" si="9"/>
        <v>0</v>
      </c>
      <c r="G194" s="10">
        <v>1</v>
      </c>
      <c r="H194" s="11">
        <f t="shared" si="10"/>
        <v>9.3545369504209543E-4</v>
      </c>
      <c r="I194" s="10">
        <v>1069</v>
      </c>
      <c r="J194" s="12">
        <v>1</v>
      </c>
      <c r="K194" s="15">
        <f t="shared" si="12"/>
        <v>1.9230769230769232E-3</v>
      </c>
      <c r="L194" s="15">
        <f t="shared" si="11"/>
        <v>9.3545369504209543E-4</v>
      </c>
    </row>
    <row r="195" spans="1:12" x14ac:dyDescent="0.25">
      <c r="A195" s="8" t="s">
        <v>383</v>
      </c>
      <c r="B195" s="9" t="s">
        <v>384</v>
      </c>
      <c r="C195" s="10">
        <v>1171</v>
      </c>
      <c r="D195" s="11">
        <f t="shared" si="8"/>
        <v>0.9693708609271523</v>
      </c>
      <c r="E195" s="10">
        <v>10</v>
      </c>
      <c r="F195" s="11">
        <f t="shared" si="9"/>
        <v>8.2781456953642391E-3</v>
      </c>
      <c r="G195" s="10">
        <v>27</v>
      </c>
      <c r="H195" s="11">
        <f t="shared" si="10"/>
        <v>2.2350993377483443E-2</v>
      </c>
      <c r="I195" s="10">
        <v>1208</v>
      </c>
      <c r="J195" s="12">
        <v>1</v>
      </c>
      <c r="K195" s="15">
        <f t="shared" si="12"/>
        <v>1.9230769230769232E-3</v>
      </c>
      <c r="L195" s="15">
        <f t="shared" si="11"/>
        <v>8.2781456953642384E-4</v>
      </c>
    </row>
    <row r="196" spans="1:12" x14ac:dyDescent="0.25">
      <c r="A196" s="8" t="s">
        <v>385</v>
      </c>
      <c r="B196" s="9" t="s">
        <v>386</v>
      </c>
      <c r="C196" s="10">
        <v>391</v>
      </c>
      <c r="D196" s="11">
        <f t="shared" si="8"/>
        <v>0.31762794476035744</v>
      </c>
      <c r="E196" s="10">
        <v>823</v>
      </c>
      <c r="F196" s="11">
        <f t="shared" si="9"/>
        <v>0.66856214459788788</v>
      </c>
      <c r="G196" s="10">
        <v>17</v>
      </c>
      <c r="H196" s="11">
        <f t="shared" si="10"/>
        <v>1.380991064175467E-2</v>
      </c>
      <c r="I196" s="10">
        <v>1231</v>
      </c>
      <c r="J196" s="12">
        <v>1</v>
      </c>
      <c r="K196" s="15">
        <f t="shared" si="12"/>
        <v>1.9230769230769232E-3</v>
      </c>
      <c r="L196" s="15">
        <f t="shared" si="11"/>
        <v>8.1234768480909826E-4</v>
      </c>
    </row>
    <row r="197" spans="1:12" x14ac:dyDescent="0.25">
      <c r="A197" s="8" t="s">
        <v>387</v>
      </c>
      <c r="B197" s="9" t="s">
        <v>388</v>
      </c>
      <c r="C197" s="10">
        <v>966</v>
      </c>
      <c r="D197" s="11">
        <f t="shared" si="8"/>
        <v>0.76243093922651939</v>
      </c>
      <c r="E197" s="10">
        <v>256</v>
      </c>
      <c r="F197" s="11">
        <f t="shared" si="9"/>
        <v>0.20205209155485399</v>
      </c>
      <c r="G197" s="10">
        <v>45</v>
      </c>
      <c r="H197" s="11">
        <f t="shared" si="10"/>
        <v>3.5516969218626675E-2</v>
      </c>
      <c r="I197" s="10">
        <v>1267</v>
      </c>
      <c r="J197" s="12">
        <v>1</v>
      </c>
      <c r="K197" s="15">
        <f t="shared" si="12"/>
        <v>1.9230769230769232E-3</v>
      </c>
      <c r="L197" s="15">
        <f t="shared" si="11"/>
        <v>7.8926598263614838E-4</v>
      </c>
    </row>
    <row r="198" spans="1:12" x14ac:dyDescent="0.25">
      <c r="A198" s="8" t="s">
        <v>389</v>
      </c>
      <c r="B198" s="9" t="s">
        <v>390</v>
      </c>
      <c r="C198" s="10">
        <v>578</v>
      </c>
      <c r="D198" s="11">
        <f t="shared" si="8"/>
        <v>0.40790402258292169</v>
      </c>
      <c r="E198" s="10">
        <v>824</v>
      </c>
      <c r="F198" s="11">
        <f t="shared" si="9"/>
        <v>0.58151023288637971</v>
      </c>
      <c r="G198" s="10">
        <v>15</v>
      </c>
      <c r="H198" s="11">
        <f t="shared" si="10"/>
        <v>1.058574453069866E-2</v>
      </c>
      <c r="I198" s="10">
        <v>1417</v>
      </c>
      <c r="J198" s="12">
        <v>1</v>
      </c>
      <c r="K198" s="15">
        <f t="shared" si="12"/>
        <v>1.9230769230769232E-3</v>
      </c>
      <c r="L198" s="15">
        <f t="shared" si="11"/>
        <v>7.0571630204657732E-4</v>
      </c>
    </row>
    <row r="199" spans="1:12" x14ac:dyDescent="0.25">
      <c r="A199" s="8" t="s">
        <v>391</v>
      </c>
      <c r="B199" s="9" t="s">
        <v>392</v>
      </c>
      <c r="C199" s="10">
        <v>635</v>
      </c>
      <c r="D199" s="11">
        <f t="shared" ref="D199:D208" si="13">C199/I199</f>
        <v>0.32266260162601629</v>
      </c>
      <c r="E199" s="10">
        <v>1231</v>
      </c>
      <c r="F199" s="11">
        <f t="shared" ref="F199:F208" si="14">E199/I199</f>
        <v>0.62550813008130079</v>
      </c>
      <c r="G199" s="10">
        <v>102</v>
      </c>
      <c r="H199" s="11">
        <f t="shared" ref="H199:H208" si="15">G199/I199</f>
        <v>5.1829268292682924E-2</v>
      </c>
      <c r="I199" s="10">
        <v>1968</v>
      </c>
      <c r="J199" s="12">
        <v>1</v>
      </c>
      <c r="K199" s="15">
        <f t="shared" si="12"/>
        <v>1.9230769230769232E-3</v>
      </c>
      <c r="L199" s="15">
        <f t="shared" si="11"/>
        <v>5.0813008130081306E-4</v>
      </c>
    </row>
    <row r="200" spans="1:12" x14ac:dyDescent="0.25">
      <c r="A200" s="8" t="s">
        <v>393</v>
      </c>
      <c r="B200" s="9" t="s">
        <v>394</v>
      </c>
      <c r="C200" s="10">
        <v>794</v>
      </c>
      <c r="D200" s="11">
        <f t="shared" si="13"/>
        <v>0.40121273370389088</v>
      </c>
      <c r="E200" s="10">
        <v>1142</v>
      </c>
      <c r="F200" s="11">
        <f t="shared" si="14"/>
        <v>0.57705912076806465</v>
      </c>
      <c r="G200" s="10">
        <v>43</v>
      </c>
      <c r="H200" s="11">
        <f t="shared" si="15"/>
        <v>2.1728145528044467E-2</v>
      </c>
      <c r="I200" s="10">
        <v>1979</v>
      </c>
      <c r="J200" s="12">
        <v>1</v>
      </c>
      <c r="K200" s="15">
        <f t="shared" si="12"/>
        <v>1.9230769230769232E-3</v>
      </c>
      <c r="L200" s="15">
        <f t="shared" si="11"/>
        <v>5.0530570995452253E-4</v>
      </c>
    </row>
    <row r="201" spans="1:12" x14ac:dyDescent="0.25">
      <c r="A201" s="8" t="s">
        <v>395</v>
      </c>
      <c r="B201" s="9" t="s">
        <v>396</v>
      </c>
      <c r="C201" s="10">
        <v>1104</v>
      </c>
      <c r="D201" s="11">
        <f t="shared" si="13"/>
        <v>0.55200000000000005</v>
      </c>
      <c r="E201" s="10">
        <v>622</v>
      </c>
      <c r="F201" s="11">
        <f t="shared" si="14"/>
        <v>0.311</v>
      </c>
      <c r="G201" s="10">
        <v>274</v>
      </c>
      <c r="H201" s="11">
        <f t="shared" si="15"/>
        <v>0.13700000000000001</v>
      </c>
      <c r="I201" s="10">
        <v>2000</v>
      </c>
      <c r="J201" s="12">
        <v>1</v>
      </c>
      <c r="K201" s="15">
        <f t="shared" si="12"/>
        <v>1.9230769230769232E-3</v>
      </c>
      <c r="L201" s="15">
        <f t="shared" ref="L201:L208" si="16">J201/I201</f>
        <v>5.0000000000000001E-4</v>
      </c>
    </row>
    <row r="202" spans="1:12" x14ac:dyDescent="0.25">
      <c r="A202" s="8" t="s">
        <v>397</v>
      </c>
      <c r="B202" s="9" t="s">
        <v>398</v>
      </c>
      <c r="C202" s="10">
        <v>1541</v>
      </c>
      <c r="D202" s="11">
        <f t="shared" si="13"/>
        <v>0.70818014705882348</v>
      </c>
      <c r="E202" s="10">
        <v>614</v>
      </c>
      <c r="F202" s="11">
        <f t="shared" si="14"/>
        <v>0.28216911764705882</v>
      </c>
      <c r="G202" s="10">
        <v>21</v>
      </c>
      <c r="H202" s="11">
        <f t="shared" si="15"/>
        <v>9.6507352941176475E-3</v>
      </c>
      <c r="I202" s="10">
        <v>2176</v>
      </c>
      <c r="J202" s="12">
        <v>1</v>
      </c>
      <c r="K202" s="15">
        <f t="shared" si="12"/>
        <v>1.9230769230769232E-3</v>
      </c>
      <c r="L202" s="15">
        <f t="shared" si="16"/>
        <v>4.5955882352941176E-4</v>
      </c>
    </row>
    <row r="203" spans="1:12" x14ac:dyDescent="0.25">
      <c r="A203" s="8" t="s">
        <v>399</v>
      </c>
      <c r="B203" s="9" t="s">
        <v>400</v>
      </c>
      <c r="C203" s="10">
        <v>1073</v>
      </c>
      <c r="D203" s="11">
        <f t="shared" si="13"/>
        <v>0.44782971619365608</v>
      </c>
      <c r="E203" s="10">
        <v>1224</v>
      </c>
      <c r="F203" s="11">
        <f t="shared" si="14"/>
        <v>0.51085141903171949</v>
      </c>
      <c r="G203" s="10">
        <v>99</v>
      </c>
      <c r="H203" s="11">
        <f t="shared" si="15"/>
        <v>4.1318864774624375E-2</v>
      </c>
      <c r="I203" s="10">
        <v>2396</v>
      </c>
      <c r="J203" s="12">
        <v>1</v>
      </c>
      <c r="K203" s="15">
        <f t="shared" si="12"/>
        <v>1.9230769230769232E-3</v>
      </c>
      <c r="L203" s="15">
        <f t="shared" si="16"/>
        <v>4.1736227045075126E-4</v>
      </c>
    </row>
    <row r="204" spans="1:12" x14ac:dyDescent="0.25">
      <c r="A204" s="8" t="s">
        <v>401</v>
      </c>
      <c r="B204" s="9" t="s">
        <v>402</v>
      </c>
      <c r="C204" s="10">
        <v>1414</v>
      </c>
      <c r="D204" s="11">
        <f t="shared" si="13"/>
        <v>0.52506498329001117</v>
      </c>
      <c r="E204" s="10">
        <v>1210</v>
      </c>
      <c r="F204" s="11">
        <f t="shared" si="14"/>
        <v>0.44931303379131082</v>
      </c>
      <c r="G204" s="10">
        <v>69</v>
      </c>
      <c r="H204" s="11">
        <f t="shared" si="15"/>
        <v>2.5621982918678055E-2</v>
      </c>
      <c r="I204" s="10">
        <v>2693</v>
      </c>
      <c r="J204" s="12">
        <v>1</v>
      </c>
      <c r="K204" s="15">
        <f t="shared" si="12"/>
        <v>1.9230769230769232E-3</v>
      </c>
      <c r="L204" s="15">
        <f t="shared" si="16"/>
        <v>3.713330857779428E-4</v>
      </c>
    </row>
    <row r="205" spans="1:12" x14ac:dyDescent="0.25">
      <c r="A205" s="8" t="s">
        <v>403</v>
      </c>
      <c r="B205" s="9" t="s">
        <v>404</v>
      </c>
      <c r="C205" s="10">
        <v>1718</v>
      </c>
      <c r="D205" s="11">
        <f t="shared" si="13"/>
        <v>0.62518195050946146</v>
      </c>
      <c r="E205" s="10">
        <v>940</v>
      </c>
      <c r="F205" s="11">
        <f t="shared" si="14"/>
        <v>0.34206695778748181</v>
      </c>
      <c r="G205" s="10">
        <v>90</v>
      </c>
      <c r="H205" s="11">
        <f t="shared" si="15"/>
        <v>3.2751091703056769E-2</v>
      </c>
      <c r="I205" s="10">
        <v>2748</v>
      </c>
      <c r="J205" s="12">
        <v>1</v>
      </c>
      <c r="K205" s="15">
        <f t="shared" si="12"/>
        <v>1.9230769230769232E-3</v>
      </c>
      <c r="L205" s="15">
        <f t="shared" si="16"/>
        <v>3.63901018922853E-4</v>
      </c>
    </row>
    <row r="206" spans="1:12" x14ac:dyDescent="0.25">
      <c r="A206" s="8" t="s">
        <v>405</v>
      </c>
      <c r="B206" s="9" t="s">
        <v>406</v>
      </c>
      <c r="C206" s="10">
        <v>1743</v>
      </c>
      <c r="D206" s="11">
        <f t="shared" si="13"/>
        <v>0.47044534412955463</v>
      </c>
      <c r="E206" s="10">
        <v>1924</v>
      </c>
      <c r="F206" s="11">
        <f t="shared" si="14"/>
        <v>0.51929824561403504</v>
      </c>
      <c r="G206" s="10">
        <v>38</v>
      </c>
      <c r="H206" s="11">
        <f t="shared" si="15"/>
        <v>1.0256410256410256E-2</v>
      </c>
      <c r="I206" s="10">
        <v>3705</v>
      </c>
      <c r="J206" s="12">
        <v>1</v>
      </c>
      <c r="K206" s="15">
        <f t="shared" si="12"/>
        <v>1.9230769230769232E-3</v>
      </c>
      <c r="L206" s="15">
        <f t="shared" si="16"/>
        <v>2.6990553306342779E-4</v>
      </c>
    </row>
    <row r="207" spans="1:12" x14ac:dyDescent="0.25">
      <c r="A207" s="8" t="s">
        <v>407</v>
      </c>
      <c r="B207" s="9" t="s">
        <v>408</v>
      </c>
      <c r="C207" s="10">
        <v>1557</v>
      </c>
      <c r="D207" s="11">
        <f t="shared" si="13"/>
        <v>0.30637544273907913</v>
      </c>
      <c r="E207" s="10">
        <v>3381</v>
      </c>
      <c r="F207" s="11">
        <f t="shared" si="14"/>
        <v>0.66528925619834711</v>
      </c>
      <c r="G207" s="10">
        <v>144</v>
      </c>
      <c r="H207" s="11">
        <f t="shared" si="15"/>
        <v>2.833530106257379E-2</v>
      </c>
      <c r="I207" s="10">
        <v>5082</v>
      </c>
      <c r="J207" s="12">
        <v>1</v>
      </c>
      <c r="K207" s="15">
        <f t="shared" si="12"/>
        <v>1.9230769230769232E-3</v>
      </c>
      <c r="L207" s="15">
        <f t="shared" si="16"/>
        <v>1.9677292404565131E-4</v>
      </c>
    </row>
    <row r="208" spans="1:12" x14ac:dyDescent="0.25">
      <c r="A208" s="8" t="s">
        <v>409</v>
      </c>
      <c r="B208" s="9" t="s">
        <v>410</v>
      </c>
      <c r="C208" s="10">
        <v>9123</v>
      </c>
      <c r="D208" s="11">
        <f t="shared" si="13"/>
        <v>0.99509162303664922</v>
      </c>
      <c r="E208" s="10">
        <v>40</v>
      </c>
      <c r="F208" s="11">
        <f t="shared" si="14"/>
        <v>4.3630017452006981E-3</v>
      </c>
      <c r="G208" s="10">
        <v>5</v>
      </c>
      <c r="H208" s="11">
        <f t="shared" si="15"/>
        <v>5.4537521815008726E-4</v>
      </c>
      <c r="I208" s="10">
        <v>9168</v>
      </c>
      <c r="J208" s="12">
        <v>1</v>
      </c>
      <c r="K208" s="15">
        <f t="shared" si="12"/>
        <v>1.9230769230769232E-3</v>
      </c>
      <c r="L208" s="15">
        <f t="shared" si="16"/>
        <v>1.0907504363001745E-4</v>
      </c>
    </row>
    <row r="209" spans="1:39" x14ac:dyDescent="0.25">
      <c r="A209" s="25" t="s">
        <v>7</v>
      </c>
      <c r="B209" s="25"/>
      <c r="C209" s="25"/>
      <c r="D209" s="25"/>
      <c r="E209" s="25"/>
      <c r="F209" s="25"/>
      <c r="G209" s="25"/>
      <c r="H209" s="25"/>
      <c r="I209" s="25"/>
      <c r="J209" s="16">
        <f>SUM(J104:J208,J67:J102,J48:J65,J34:J46,J23:J32,J16:J21,J12:J14,J11,J8:J9,J4:J7)</f>
        <v>520</v>
      </c>
      <c r="K209" s="17"/>
    </row>
    <row r="210" spans="1:39" x14ac:dyDescent="0.25">
      <c r="A210" s="1"/>
      <c r="B210" s="1"/>
      <c r="C210" s="1"/>
      <c r="D210" s="1"/>
      <c r="E210" s="1"/>
      <c r="F210" s="1"/>
      <c r="G210" s="1"/>
      <c r="H210" s="1"/>
      <c r="I210" s="1"/>
    </row>
    <row r="211" spans="1:39" s="18" customFormat="1" x14ac:dyDescent="0.25">
      <c r="A211" s="1"/>
      <c r="B211" s="1"/>
      <c r="C211" s="1"/>
      <c r="D211" s="1"/>
      <c r="E211" s="1"/>
      <c r="F211" s="1"/>
      <c r="G211" s="1"/>
      <c r="H211" s="1"/>
      <c r="I211" s="1"/>
      <c r="M211" s="1"/>
      <c r="N211" s="1"/>
      <c r="O211" s="1"/>
      <c r="P211" s="1"/>
      <c r="Q211" s="1"/>
      <c r="R211" s="14"/>
      <c r="S211" s="1"/>
      <c r="T211" s="14"/>
      <c r="U211" s="1"/>
      <c r="V211" s="14"/>
      <c r="W211" s="1"/>
      <c r="X211" s="1"/>
      <c r="Y211" s="14"/>
      <c r="Z211" s="14"/>
      <c r="AA211" s="1"/>
      <c r="AB211" s="1"/>
      <c r="AC211" s="1"/>
      <c r="AD211" s="1"/>
      <c r="AE211" s="14"/>
      <c r="AF211" s="1"/>
      <c r="AG211" s="14"/>
      <c r="AH211" s="1"/>
      <c r="AI211" s="14"/>
      <c r="AJ211" s="1"/>
      <c r="AK211" s="1"/>
      <c r="AL211" s="14"/>
      <c r="AM211" s="14"/>
    </row>
    <row r="212" spans="1:39" s="18" customFormat="1" x14ac:dyDescent="0.25">
      <c r="A212" s="1"/>
      <c r="B212" s="1"/>
      <c r="C212" s="1"/>
      <c r="D212" s="1"/>
      <c r="E212" s="1"/>
      <c r="F212" s="1"/>
      <c r="G212" s="1"/>
      <c r="H212" s="1"/>
      <c r="I212" s="1"/>
      <c r="M212" s="1"/>
      <c r="N212" s="1"/>
      <c r="O212" s="1"/>
      <c r="P212" s="1"/>
      <c r="Q212" s="1"/>
      <c r="R212" s="14"/>
      <c r="S212" s="1"/>
      <c r="T212" s="14"/>
      <c r="U212" s="1"/>
      <c r="V212" s="14"/>
      <c r="W212" s="1"/>
      <c r="X212" s="1"/>
      <c r="Y212" s="14"/>
      <c r="Z212" s="14"/>
      <c r="AA212" s="1"/>
      <c r="AB212" s="1"/>
      <c r="AC212" s="1"/>
      <c r="AD212" s="1"/>
      <c r="AE212" s="14"/>
      <c r="AF212" s="1"/>
      <c r="AG212" s="14"/>
      <c r="AH212" s="1"/>
      <c r="AI212" s="14"/>
      <c r="AJ212" s="1"/>
      <c r="AK212" s="1"/>
      <c r="AL212" s="14"/>
      <c r="AM212" s="14"/>
    </row>
    <row r="213" spans="1:39" s="18" customFormat="1" x14ac:dyDescent="0.25">
      <c r="A213" s="19"/>
      <c r="B213" s="20"/>
      <c r="C213" s="21"/>
      <c r="D213" s="21"/>
      <c r="E213" s="21"/>
      <c r="F213" s="21"/>
      <c r="G213" s="21"/>
      <c r="H213" s="21"/>
      <c r="I213" s="21"/>
      <c r="M213" s="1"/>
      <c r="N213" s="1"/>
      <c r="O213" s="1"/>
      <c r="P213" s="1"/>
      <c r="Q213" s="1"/>
      <c r="R213" s="14"/>
      <c r="S213" s="1"/>
      <c r="T213" s="14"/>
      <c r="U213" s="1"/>
      <c r="V213" s="14"/>
      <c r="W213" s="1"/>
      <c r="X213" s="1"/>
      <c r="Y213" s="14"/>
      <c r="Z213" s="14"/>
      <c r="AA213" s="1"/>
      <c r="AB213" s="1"/>
      <c r="AC213" s="1"/>
      <c r="AD213" s="1"/>
      <c r="AE213" s="14"/>
      <c r="AF213" s="1"/>
      <c r="AG213" s="14"/>
      <c r="AH213" s="1"/>
      <c r="AI213" s="14"/>
      <c r="AJ213" s="1"/>
      <c r="AK213" s="1"/>
      <c r="AL213" s="14"/>
      <c r="AM213" s="14"/>
    </row>
  </sheetData>
  <dataConsolidate function="count"/>
  <mergeCells count="8">
    <mergeCell ref="A209:I209"/>
    <mergeCell ref="A1:I1"/>
    <mergeCell ref="J1:L2"/>
    <mergeCell ref="A2:A3"/>
    <mergeCell ref="B2:B3"/>
    <mergeCell ref="C2:D2"/>
    <mergeCell ref="E2:F2"/>
    <mergeCell ref="G2:H2"/>
  </mergeCells>
  <conditionalFormatting sqref="J209">
    <cfRule type="duplicateValues" dxfId="2" priority="2"/>
  </conditionalFormatting>
  <conditionalFormatting sqref="L3">
    <cfRule type="top10" dxfId="1" priority="1" rank="10"/>
  </conditionalFormatting>
  <conditionalFormatting sqref="AM59:AM1048576 AM25 AM34 AM36 AM32 AM22 AM47 X37:X46 X48:X58 X33">
    <cfRule type="top10" dxfId="0" priority="3" rank="10"/>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JP MNP pēc darbības jomām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Liene Ozola</dc:creator>
  <cp:lastModifiedBy>Liene Ozola</cp:lastModifiedBy>
  <dcterms:created xsi:type="dcterms:W3CDTF">2021-12-08T12:09:35Z</dcterms:created>
  <dcterms:modified xsi:type="dcterms:W3CDTF">2021-12-27T16:51:35Z</dcterms:modified>
</cp:coreProperties>
</file>